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12" i="5" l="1"/>
  <c r="L12" i="5"/>
  <c r="I12" i="5"/>
  <c r="F12" i="5"/>
  <c r="T6" i="5"/>
  <c r="T8" i="5"/>
  <c r="S11" i="5"/>
  <c r="Q11" i="5"/>
  <c r="N11" i="5"/>
  <c r="K11" i="5"/>
  <c r="H11" i="5"/>
  <c r="S10" i="5"/>
  <c r="R10" i="5"/>
  <c r="T10" i="5" s="1"/>
  <c r="Q10" i="5"/>
  <c r="N10" i="5"/>
  <c r="K10" i="5"/>
  <c r="H10" i="5"/>
  <c r="T9" i="5"/>
  <c r="S9" i="5"/>
  <c r="Q9" i="5"/>
  <c r="N9" i="5"/>
  <c r="K9" i="5"/>
  <c r="H9" i="5"/>
  <c r="R8" i="5"/>
  <c r="S7" i="5"/>
  <c r="R7" i="5"/>
  <c r="Q7" i="5"/>
  <c r="N7" i="5"/>
  <c r="K7" i="5"/>
  <c r="H7" i="5"/>
  <c r="R6" i="5"/>
  <c r="S4" i="5"/>
  <c r="Q4" i="5"/>
  <c r="N4" i="5"/>
  <c r="K4" i="5"/>
  <c r="H4" i="5"/>
  <c r="G12" i="5"/>
  <c r="J12" i="5"/>
  <c r="M12" i="5"/>
  <c r="N12" i="5"/>
  <c r="P12" i="5"/>
  <c r="Q12" i="5" s="1"/>
  <c r="R12" i="5"/>
  <c r="S12" i="5"/>
  <c r="T12" i="5" s="1"/>
  <c r="H12" i="5" l="1"/>
  <c r="K12" i="5"/>
  <c r="S25" i="5" l="1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30" i="5"/>
  <c r="R30" i="5"/>
  <c r="P30" i="5"/>
  <c r="O30" i="5"/>
  <c r="M30" i="5"/>
  <c r="L30" i="5"/>
  <c r="J30" i="5"/>
  <c r="I30" i="5"/>
  <c r="G30" i="5"/>
  <c r="F30" i="5"/>
  <c r="E12" i="5"/>
  <c r="E30" i="5" s="1"/>
  <c r="K30" i="5" l="1"/>
  <c r="Q30" i="5"/>
  <c r="K25" i="5"/>
  <c r="K31" i="5" s="1"/>
  <c r="Q25" i="5"/>
  <c r="Q31" i="5" s="1"/>
  <c r="H30" i="5"/>
  <c r="N30" i="5"/>
  <c r="T30" i="5"/>
  <c r="H25" i="5"/>
  <c r="H31" i="5" s="1"/>
  <c r="N25" i="5"/>
  <c r="N31" i="5" s="1"/>
  <c r="T25" i="5"/>
  <c r="T31" i="5" s="1"/>
  <c r="O19" i="4"/>
  <c r="O17" i="4"/>
  <c r="N17" i="4"/>
  <c r="M17" i="4"/>
  <c r="L17" i="4"/>
  <c r="O16" i="4"/>
  <c r="N16" i="4"/>
  <c r="M16" i="4"/>
  <c r="L16" i="4"/>
  <c r="K16" i="4"/>
  <c r="K19" i="4" s="1"/>
  <c r="AS13" i="4"/>
  <c r="AQ13" i="4"/>
  <c r="AP13" i="4"/>
  <c r="AO13" i="4"/>
  <c r="AN13" i="4"/>
  <c r="AM13" i="4"/>
  <c r="AG13" i="4"/>
  <c r="K18" i="4" s="1"/>
  <c r="AE13" i="4"/>
  <c r="AF13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I19" i="4" l="1"/>
  <c r="N19" i="4"/>
  <c r="L19" i="4"/>
  <c r="M19" i="4"/>
  <c r="I18" i="4"/>
  <c r="P16" i="3" l="1"/>
  <c r="O16" i="3"/>
</calcChain>
</file>

<file path=xl/sharedStrings.xml><?xml version="1.0" encoding="utf-8"?>
<sst xmlns="http://schemas.openxmlformats.org/spreadsheetml/2006/main" count="510" uniqueCount="168">
  <si>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</si>
  <si>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</si>
  <si>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</si>
  <si>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</si>
  <si>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</si>
  <si>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</si>
  <si>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</si>
  <si>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</si>
  <si>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</si>
  <si>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</si>
  <si>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</si>
  <si>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</si>
  <si>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</si>
  <si>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</si>
  <si>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</si>
  <si>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</si>
  <si>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</si>
  <si>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</si>
  <si>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</si>
  <si>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</si>
  <si>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</si>
  <si>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</si>
  <si>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</si>
  <si>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</si>
  <si>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</si>
  <si>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</si>
  <si>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</si>
  <si>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</si>
  <si>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</si>
  <si>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</si>
  <si>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</si>
  <si>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</si>
  <si>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</si>
  <si>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Pekka Kujala</t>
  </si>
  <si>
    <t>12.</t>
  </si>
  <si>
    <t>NJ</t>
  </si>
  <si>
    <t>1.</t>
  </si>
  <si>
    <t>ykkössarja</t>
  </si>
  <si>
    <t>3.</t>
  </si>
  <si>
    <t>KaMa</t>
  </si>
  <si>
    <t>4.</t>
  </si>
  <si>
    <t>VM</t>
  </si>
  <si>
    <t>7.</t>
  </si>
  <si>
    <t>14.</t>
  </si>
  <si>
    <t>05.05. 1985  NJ - KiU  2-5</t>
  </si>
  <si>
    <t>12.  ottelu</t>
  </si>
  <si>
    <t>2.  ottelu</t>
  </si>
  <si>
    <t>12.05. 1985  KPL - NJ  6-4</t>
  </si>
  <si>
    <t>07.07. 1985  NJ - IPV  8-4</t>
  </si>
  <si>
    <t xml:space="preserve">  21 v   1 kk   5 pv</t>
  </si>
  <si>
    <t xml:space="preserve">  21 v   1 kk 12 pv</t>
  </si>
  <si>
    <t xml:space="preserve">  21 v   3 kk   7 pv</t>
  </si>
  <si>
    <t>13.</t>
  </si>
  <si>
    <t>ykköspesis</t>
  </si>
  <si>
    <t>5.</t>
  </si>
  <si>
    <t>Seurat</t>
  </si>
  <si>
    <t>NJ = Nurmon Jymy  (1925)</t>
  </si>
  <si>
    <t>KaMa = Kankaanpään Maila  (1958)</t>
  </si>
  <si>
    <t>VM = Vaasan Maila  (1933)</t>
  </si>
  <si>
    <t>31.3.1964</t>
  </si>
  <si>
    <t>YKKÖSPESIS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</si>
  <si>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</si>
  <si>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</si>
  <si>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</si>
  <si>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</si>
  <si>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</si>
  <si>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</si>
  <si>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</si>
  <si>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</si>
  <si>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</si>
  <si>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</si>
  <si>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</si>
  <si>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</si>
  <si>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</si>
  <si>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</si>
  <si>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</si>
  <si>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</si>
  <si>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</si>
  <si>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17.06. 1988  Pihtipudas</t>
  </si>
  <si>
    <t>2v</t>
  </si>
  <si>
    <t>Pekka Peltomäki</t>
  </si>
  <si>
    <t>08.06. 1989  Tampere</t>
  </si>
  <si>
    <t>jok</t>
  </si>
  <si>
    <t>Aulis Väisänen</t>
  </si>
  <si>
    <t>24 v  2 kk  17 pv</t>
  </si>
  <si>
    <t>A-POJAT</t>
  </si>
  <si>
    <t xml:space="preserve">  Itä - Länsi, tulos</t>
  </si>
  <si>
    <t>12.07. 1980  Kajaani</t>
  </si>
  <si>
    <t xml:space="preserve"> 8-13</t>
  </si>
  <si>
    <t>Länsi</t>
  </si>
  <si>
    <t>Seppo Mustonen</t>
  </si>
  <si>
    <t>25.07. 1981  Toholampi</t>
  </si>
  <si>
    <t xml:space="preserve"> 5-10</t>
  </si>
  <si>
    <t>Oiva Lilli</t>
  </si>
  <si>
    <t>23.07. 1983  Hamina</t>
  </si>
  <si>
    <t xml:space="preserve">  5-9</t>
  </si>
  <si>
    <t>II p</t>
  </si>
  <si>
    <t>Ari Skyttä</t>
  </si>
  <si>
    <t>B-POJAT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</si>
  <si>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</si>
  <si>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</si>
  <si>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</si>
  <si>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</si>
  <si>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</si>
  <si>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</si>
  <si>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</si>
  <si>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</si>
  <si>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</si>
  <si>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</si>
  <si>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</si>
  <si>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Lyöty</t>
  </si>
  <si>
    <t>Tuotu</t>
  </si>
  <si>
    <t>9/10</t>
  </si>
  <si>
    <t>2/2</t>
  </si>
  <si>
    <t>4/5</t>
  </si>
  <si>
    <t>3/3</t>
  </si>
  <si>
    <t>2-0  Tahko</t>
  </si>
  <si>
    <t>0-2  AA</t>
  </si>
  <si>
    <t>12-3  KiU</t>
  </si>
  <si>
    <t>0-2  KiU</t>
  </si>
  <si>
    <t>2-0  KaMa</t>
  </si>
  <si>
    <t>0-2  IPV</t>
  </si>
  <si>
    <t>9-29  Tahko</t>
  </si>
  <si>
    <t>2/3</t>
  </si>
  <si>
    <t>0/2</t>
  </si>
  <si>
    <t>1/2</t>
  </si>
  <si>
    <t>10-22</t>
  </si>
  <si>
    <t>3/6</t>
  </si>
  <si>
    <t>0/1</t>
  </si>
  <si>
    <t>1/3</t>
  </si>
  <si>
    <t xml:space="preserve">  4-6</t>
  </si>
  <si>
    <t>1/1</t>
  </si>
  <si>
    <t>5/8</t>
  </si>
  <si>
    <t xml:space="preserve"> ITÄ - LÄNSI - KORTTI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</si>
  <si>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</si>
  <si>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</si>
  <si>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</si>
  <si>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</si>
  <si>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</si>
  <si>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</si>
  <si>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</si>
  <si>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</si>
  <si>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</si>
  <si>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</si>
  <si>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</si>
  <si>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10.</t>
  </si>
  <si>
    <t>ENSIMMÄISET RUNKOSARJASSA</t>
  </si>
  <si>
    <t>ENSIMMÄISET PUDOTUSPELEISSÄ</t>
  </si>
  <si>
    <t>YLEISÖ</t>
  </si>
  <si>
    <t xml:space="preserve">  1.   04.08. 1988  KaMa - Tahko  5-4</t>
  </si>
  <si>
    <t xml:space="preserve">  2.   07.08. 1988  Tahko - KaMa  1-8</t>
  </si>
  <si>
    <t>24 v   4 kk   4 pv</t>
  </si>
  <si>
    <t>24 v   4 kk   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</si>
  <si>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</si>
  <si>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</si>
  <si>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</si>
  <si>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</si>
  <si>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</si>
  <si>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</si>
  <si>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</si>
  <si>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</si>
  <si>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</si>
  <si>
    <t>18.</t>
  </si>
  <si>
    <t>30.</t>
  </si>
  <si>
    <t>28.</t>
  </si>
  <si>
    <t>19.</t>
  </si>
  <si>
    <t>15.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</si>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</sst>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2" borderId="0" xfId="0" applyFont="1" applyFill="1"/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6" fillId="0" borderId="0" xfId="0" applyFont="1" applyFill="1"/>
    <xf numFmtId="0" fontId="5" fillId="3" borderId="3" xfId="0" applyFont="1" applyFill="1" applyBorder="1" applyAlignment="1">
      <alignment horizontal="center"/>
    </xf>
    <xf numFmtId="0" fontId="8" fillId="2" borderId="0" xfId="0" applyFont="1" applyFill="1"/>
    <xf numFmtId="0" fontId="8" fillId="0" borderId="0" xfId="0" applyFont="1" applyFill="1"/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6" xfId="0" applyNumberFormat="1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5" borderId="2" xfId="0" applyFont="1" applyFill="1" applyBorder="1" applyAlignment="1">
      <alignment vertical="top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2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9" fillId="5" borderId="2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14" fontId="4" fillId="4" borderId="0" xfId="0" applyNumberFormat="1" applyFont="1" applyFill="1" applyBorder="1"/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8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6" customWidth="1"/>
    <col min="26" max="26" width="8.7109375" style="66" customWidth="1"/>
    <col min="27" max="27" width="0.7109375" style="39" customWidth="1"/>
    <col min="28" max="31" width="6.7109375" style="66" customWidth="1"/>
    <col min="32" max="32" width="0.7109375" style="39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4"/>
  </cols>
  <sheetData>
    <row r="1" spans="1:55" ht="16.5" customHeight="1" x14ac:dyDescent="0.25">
      <c r="A1" s="21" t="s">
        <v>134</v>
      </c>
      <c r="B1" s="11" t="s">
        <v>33</v>
      </c>
      <c r="C1" s="9"/>
      <c r="D1" s="9"/>
      <c r="E1" s="8" t="s">
        <v>59</v>
      </c>
      <c r="F1" s="9"/>
      <c r="G1" s="9"/>
      <c r="H1" s="9"/>
      <c r="I1" s="9"/>
      <c r="J1" s="9"/>
      <c r="K1" s="9"/>
      <c r="L1" s="9"/>
      <c r="M1" s="9"/>
      <c r="N1" s="122"/>
      <c r="O1" s="9"/>
      <c r="P1" s="10"/>
      <c r="Q1" s="10"/>
      <c r="R1" s="10"/>
      <c r="S1" s="10"/>
      <c r="T1" s="10"/>
      <c r="U1" s="9"/>
      <c r="V1" s="7"/>
      <c r="W1" s="7"/>
      <c r="X1" s="7"/>
      <c r="Y1" s="7"/>
      <c r="Z1" s="7"/>
      <c r="AA1" s="10"/>
      <c r="AB1" s="7"/>
      <c r="AC1" s="7"/>
      <c r="AD1" s="7"/>
      <c r="AE1" s="7"/>
      <c r="AF1" s="10"/>
      <c r="AG1" s="7"/>
      <c r="AH1" s="7"/>
      <c r="AI1" s="7"/>
      <c r="AJ1" s="7"/>
      <c r="AK1" s="9"/>
      <c r="AL1" s="7"/>
      <c r="AM1" s="7"/>
      <c r="AN1" s="7"/>
      <c r="AO1" s="7"/>
      <c r="AP1" s="7"/>
      <c r="AQ1" s="7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5" customFormat="1" ht="15" customHeight="1" x14ac:dyDescent="0.2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6"/>
      <c r="N2" s="19"/>
      <c r="O2" s="20"/>
      <c r="P2" s="21" t="s">
        <v>134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135</v>
      </c>
      <c r="AC2" s="21"/>
      <c r="AD2" s="15"/>
      <c r="AE2" s="22"/>
      <c r="AF2" s="20"/>
      <c r="AG2" s="23" t="s">
        <v>99</v>
      </c>
      <c r="AH2" s="15"/>
      <c r="AI2" s="15"/>
      <c r="AJ2" s="16"/>
      <c r="AK2" s="20"/>
      <c r="AL2" s="23" t="s">
        <v>100</v>
      </c>
      <c r="AM2" s="21"/>
      <c r="AN2" s="21"/>
      <c r="AO2" s="123" t="s">
        <v>101</v>
      </c>
      <c r="AP2" s="15"/>
      <c r="AQ2" s="16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5" customFormat="1" ht="15" customHeight="1" x14ac:dyDescent="0.2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102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102</v>
      </c>
      <c r="AE3" s="19" t="s">
        <v>17</v>
      </c>
      <c r="AF3" s="24"/>
      <c r="AG3" s="19" t="s">
        <v>103</v>
      </c>
      <c r="AH3" s="19" t="s">
        <v>104</v>
      </c>
      <c r="AI3" s="16" t="s">
        <v>105</v>
      </c>
      <c r="AJ3" s="19" t="s">
        <v>106</v>
      </c>
      <c r="AK3" s="24"/>
      <c r="AL3" s="19" t="s">
        <v>23</v>
      </c>
      <c r="AM3" s="19" t="s">
        <v>24</v>
      </c>
      <c r="AN3" s="16" t="s">
        <v>107</v>
      </c>
      <c r="AO3" s="16" t="s">
        <v>30</v>
      </c>
      <c r="AP3" s="18" t="s">
        <v>31</v>
      </c>
      <c r="AQ3" s="19" t="s">
        <v>32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5" customFormat="1" ht="15" customHeight="1" x14ac:dyDescent="0.2">
      <c r="A4" s="3"/>
      <c r="B4" s="25">
        <v>1982</v>
      </c>
      <c r="C4" s="25" t="s">
        <v>144</v>
      </c>
      <c r="D4" s="26" t="s">
        <v>35</v>
      </c>
      <c r="E4" s="27"/>
      <c r="F4" s="27" t="s">
        <v>37</v>
      </c>
      <c r="G4" s="28"/>
      <c r="H4" s="29"/>
      <c r="I4" s="25"/>
      <c r="J4" s="25"/>
      <c r="K4" s="25"/>
      <c r="L4" s="25"/>
      <c r="M4" s="25"/>
      <c r="N4" s="30"/>
      <c r="O4" s="24"/>
      <c r="P4" s="19"/>
      <c r="Q4" s="19"/>
      <c r="R4" s="19"/>
      <c r="S4" s="19"/>
      <c r="T4" s="24"/>
      <c r="U4" s="31"/>
      <c r="V4" s="31"/>
      <c r="W4" s="31"/>
      <c r="X4" s="31"/>
      <c r="Y4" s="31"/>
      <c r="Z4" s="124"/>
      <c r="AA4" s="24"/>
      <c r="AB4" s="19"/>
      <c r="AC4" s="19"/>
      <c r="AD4" s="19"/>
      <c r="AE4" s="19"/>
      <c r="AF4" s="24"/>
      <c r="AG4" s="6"/>
      <c r="AH4" s="6"/>
      <c r="AI4" s="6"/>
      <c r="AJ4" s="6"/>
      <c r="AK4" s="24"/>
      <c r="AL4" s="31"/>
      <c r="AM4" s="6"/>
      <c r="AN4" s="6"/>
      <c r="AO4" s="31"/>
      <c r="AP4" s="31"/>
      <c r="AQ4" s="31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5" customFormat="1" ht="15" customHeight="1" x14ac:dyDescent="0.2">
      <c r="A5" s="3"/>
      <c r="B5" s="25">
        <v>1983</v>
      </c>
      <c r="C5" s="25" t="s">
        <v>54</v>
      </c>
      <c r="D5" s="26" t="s">
        <v>35</v>
      </c>
      <c r="E5" s="27"/>
      <c r="F5" s="27" t="s">
        <v>37</v>
      </c>
      <c r="G5" s="28"/>
      <c r="H5" s="29"/>
      <c r="I5" s="25"/>
      <c r="J5" s="25"/>
      <c r="K5" s="25"/>
      <c r="L5" s="25"/>
      <c r="M5" s="25"/>
      <c r="N5" s="30"/>
      <c r="O5" s="24"/>
      <c r="P5" s="19"/>
      <c r="Q5" s="19"/>
      <c r="R5" s="19"/>
      <c r="S5" s="19"/>
      <c r="T5" s="24"/>
      <c r="U5" s="31"/>
      <c r="V5" s="31"/>
      <c r="W5" s="31"/>
      <c r="X5" s="31"/>
      <c r="Y5" s="31"/>
      <c r="Z5" s="124"/>
      <c r="AA5" s="24"/>
      <c r="AB5" s="19"/>
      <c r="AC5" s="19"/>
      <c r="AD5" s="19"/>
      <c r="AE5" s="19"/>
      <c r="AF5" s="24"/>
      <c r="AG5" s="6"/>
      <c r="AH5" s="6"/>
      <c r="AI5" s="6"/>
      <c r="AJ5" s="6"/>
      <c r="AK5" s="24"/>
      <c r="AL5" s="31"/>
      <c r="AM5" s="6"/>
      <c r="AN5" s="35"/>
      <c r="AO5" s="34"/>
      <c r="AP5" s="36"/>
      <c r="AQ5" s="31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5" customFormat="1" ht="15" customHeight="1" x14ac:dyDescent="0.2">
      <c r="A6" s="3"/>
      <c r="B6" s="25">
        <v>1984</v>
      </c>
      <c r="C6" s="25" t="s">
        <v>40</v>
      </c>
      <c r="D6" s="26" t="s">
        <v>35</v>
      </c>
      <c r="E6" s="27"/>
      <c r="F6" s="27" t="s">
        <v>37</v>
      </c>
      <c r="G6" s="28"/>
      <c r="H6" s="29"/>
      <c r="I6" s="25"/>
      <c r="J6" s="25"/>
      <c r="K6" s="25"/>
      <c r="L6" s="25"/>
      <c r="M6" s="25"/>
      <c r="N6" s="33"/>
      <c r="O6" s="24"/>
      <c r="P6" s="19"/>
      <c r="Q6" s="19"/>
      <c r="R6" s="19"/>
      <c r="S6" s="19"/>
      <c r="T6" s="24"/>
      <c r="U6" s="31"/>
      <c r="V6" s="31"/>
      <c r="W6" s="31"/>
      <c r="X6" s="31"/>
      <c r="Y6" s="31"/>
      <c r="Z6" s="124"/>
      <c r="AA6" s="24"/>
      <c r="AB6" s="19"/>
      <c r="AC6" s="19"/>
      <c r="AD6" s="19"/>
      <c r="AE6" s="19"/>
      <c r="AF6" s="24"/>
      <c r="AG6" s="6"/>
      <c r="AH6" s="6"/>
      <c r="AI6" s="6"/>
      <c r="AJ6" s="6"/>
      <c r="AK6" s="24"/>
      <c r="AL6" s="31"/>
      <c r="AM6" s="6"/>
      <c r="AN6" s="35"/>
      <c r="AO6" s="34"/>
      <c r="AP6" s="36"/>
      <c r="AQ6" s="31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5" customFormat="1" ht="15" customHeight="1" x14ac:dyDescent="0.2">
      <c r="A7" s="3"/>
      <c r="B7" s="31">
        <v>1985</v>
      </c>
      <c r="C7" s="31" t="s">
        <v>34</v>
      </c>
      <c r="D7" s="37" t="s">
        <v>35</v>
      </c>
      <c r="E7" s="31">
        <v>20</v>
      </c>
      <c r="F7" s="31">
        <v>0</v>
      </c>
      <c r="G7" s="34">
        <v>2</v>
      </c>
      <c r="H7" s="31">
        <v>4</v>
      </c>
      <c r="I7" s="31">
        <v>39</v>
      </c>
      <c r="J7" s="31">
        <v>9</v>
      </c>
      <c r="K7" s="31">
        <v>22</v>
      </c>
      <c r="L7" s="31">
        <v>6</v>
      </c>
      <c r="M7" s="31">
        <v>2</v>
      </c>
      <c r="N7" s="38">
        <v>0.433</v>
      </c>
      <c r="O7" s="24"/>
      <c r="P7" s="19"/>
      <c r="Q7" s="19"/>
      <c r="R7" s="19"/>
      <c r="S7" s="19"/>
      <c r="T7" s="24"/>
      <c r="U7" s="31"/>
      <c r="V7" s="31"/>
      <c r="W7" s="31"/>
      <c r="X7" s="31"/>
      <c r="Y7" s="31"/>
      <c r="Z7" s="124"/>
      <c r="AA7" s="24"/>
      <c r="AB7" s="19"/>
      <c r="AC7" s="19"/>
      <c r="AD7" s="19"/>
      <c r="AE7" s="19"/>
      <c r="AF7" s="24"/>
      <c r="AG7" s="6"/>
      <c r="AH7" s="6"/>
      <c r="AI7" s="6"/>
      <c r="AJ7" s="6"/>
      <c r="AK7" s="24"/>
      <c r="AL7" s="31"/>
      <c r="AM7" s="31"/>
      <c r="AN7" s="31"/>
      <c r="AO7" s="34"/>
      <c r="AP7" s="36"/>
      <c r="AQ7" s="31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5" customFormat="1" ht="15" customHeight="1" x14ac:dyDescent="0.2">
      <c r="A8" s="3"/>
      <c r="B8" s="25">
        <v>1986</v>
      </c>
      <c r="C8" s="25" t="s">
        <v>38</v>
      </c>
      <c r="D8" s="26" t="s">
        <v>35</v>
      </c>
      <c r="E8" s="27"/>
      <c r="F8" s="27" t="s">
        <v>37</v>
      </c>
      <c r="G8" s="28"/>
      <c r="H8" s="29"/>
      <c r="I8" s="25"/>
      <c r="J8" s="25"/>
      <c r="K8" s="25"/>
      <c r="L8" s="25"/>
      <c r="M8" s="25"/>
      <c r="N8" s="33"/>
      <c r="O8" s="24"/>
      <c r="P8" s="19"/>
      <c r="Q8" s="19"/>
      <c r="R8" s="19"/>
      <c r="S8" s="19"/>
      <c r="T8" s="24"/>
      <c r="U8" s="31"/>
      <c r="V8" s="31"/>
      <c r="W8" s="31"/>
      <c r="X8" s="31"/>
      <c r="Y8" s="31"/>
      <c r="Z8" s="124"/>
      <c r="AA8" s="24"/>
      <c r="AB8" s="19"/>
      <c r="AC8" s="19"/>
      <c r="AD8" s="19"/>
      <c r="AE8" s="19"/>
      <c r="AF8" s="24"/>
      <c r="AG8" s="6"/>
      <c r="AH8" s="6"/>
      <c r="AI8" s="6"/>
      <c r="AJ8" s="6"/>
      <c r="AK8" s="24"/>
      <c r="AL8" s="31"/>
      <c r="AM8" s="31"/>
      <c r="AN8" s="31"/>
      <c r="AO8" s="34"/>
      <c r="AP8" s="36"/>
      <c r="AQ8" s="31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5" customFormat="1" ht="15" customHeight="1" x14ac:dyDescent="0.2">
      <c r="A9" s="3"/>
      <c r="B9" s="31">
        <v>1987</v>
      </c>
      <c r="C9" s="31" t="s">
        <v>34</v>
      </c>
      <c r="D9" s="37" t="s">
        <v>35</v>
      </c>
      <c r="E9" s="31">
        <v>22</v>
      </c>
      <c r="F9" s="31">
        <v>0</v>
      </c>
      <c r="G9" s="34">
        <v>5</v>
      </c>
      <c r="H9" s="31">
        <v>15</v>
      </c>
      <c r="I9" s="31">
        <v>96</v>
      </c>
      <c r="J9" s="31">
        <v>29</v>
      </c>
      <c r="K9" s="31">
        <v>38</v>
      </c>
      <c r="L9" s="31">
        <v>24</v>
      </c>
      <c r="M9" s="31">
        <v>5</v>
      </c>
      <c r="N9" s="38">
        <v>0.54200000000000004</v>
      </c>
      <c r="O9" s="24"/>
      <c r="P9" s="19"/>
      <c r="Q9" s="19"/>
      <c r="R9" s="19"/>
      <c r="S9" s="19"/>
      <c r="T9" s="24"/>
      <c r="U9" s="31"/>
      <c r="V9" s="31"/>
      <c r="W9" s="31"/>
      <c r="X9" s="31"/>
      <c r="Y9" s="31"/>
      <c r="Z9" s="124"/>
      <c r="AA9" s="24"/>
      <c r="AB9" s="19"/>
      <c r="AC9" s="19"/>
      <c r="AD9" s="19"/>
      <c r="AE9" s="19"/>
      <c r="AF9" s="24"/>
      <c r="AG9" s="6"/>
      <c r="AH9" s="6"/>
      <c r="AI9" s="6"/>
      <c r="AJ9" s="6"/>
      <c r="AK9" s="24"/>
      <c r="AL9" s="31"/>
      <c r="AM9" s="31"/>
      <c r="AN9" s="31"/>
      <c r="AO9" s="34"/>
      <c r="AP9" s="36"/>
      <c r="AQ9" s="31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5" customFormat="1" ht="15" customHeight="1" x14ac:dyDescent="0.2">
      <c r="A10" s="3"/>
      <c r="B10" s="31">
        <v>1988</v>
      </c>
      <c r="C10" s="31" t="s">
        <v>38</v>
      </c>
      <c r="D10" s="37" t="s">
        <v>39</v>
      </c>
      <c r="E10" s="31">
        <v>22</v>
      </c>
      <c r="F10" s="31">
        <v>1</v>
      </c>
      <c r="G10" s="34">
        <v>15</v>
      </c>
      <c r="H10" s="31">
        <v>18</v>
      </c>
      <c r="I10" s="31">
        <v>88</v>
      </c>
      <c r="J10" s="31">
        <v>28</v>
      </c>
      <c r="K10" s="31">
        <v>30</v>
      </c>
      <c r="L10" s="31">
        <v>14</v>
      </c>
      <c r="M10" s="31">
        <v>16</v>
      </c>
      <c r="N10" s="38">
        <v>0.497</v>
      </c>
      <c r="O10" s="24"/>
      <c r="P10" s="19"/>
      <c r="Q10" s="19"/>
      <c r="R10" s="19"/>
      <c r="S10" s="19"/>
      <c r="T10" s="24"/>
      <c r="U10" s="31">
        <v>6</v>
      </c>
      <c r="V10" s="31">
        <v>0</v>
      </c>
      <c r="W10" s="31">
        <v>3</v>
      </c>
      <c r="X10" s="31">
        <v>4</v>
      </c>
      <c r="Y10" s="31">
        <v>28</v>
      </c>
      <c r="Z10" s="124">
        <v>0.53800000000000003</v>
      </c>
      <c r="AA10" s="24"/>
      <c r="AB10" s="19"/>
      <c r="AC10" s="19"/>
      <c r="AD10" s="19"/>
      <c r="AE10" s="19"/>
      <c r="AF10" s="24"/>
      <c r="AG10" s="6" t="s">
        <v>116</v>
      </c>
      <c r="AH10" s="6" t="s">
        <v>117</v>
      </c>
      <c r="AI10" s="6" t="s">
        <v>118</v>
      </c>
      <c r="AJ10" s="6"/>
      <c r="AK10" s="24"/>
      <c r="AL10" s="31"/>
      <c r="AM10" s="31">
        <v>1</v>
      </c>
      <c r="AN10" s="31"/>
      <c r="AO10" s="34"/>
      <c r="AP10" s="36"/>
      <c r="AQ10" s="31">
        <v>1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5" customFormat="1" ht="15" customHeight="1" x14ac:dyDescent="0.2">
      <c r="A11" s="3"/>
      <c r="B11" s="31">
        <v>1989</v>
      </c>
      <c r="C11" s="31" t="s">
        <v>40</v>
      </c>
      <c r="D11" s="37" t="s">
        <v>41</v>
      </c>
      <c r="E11" s="31">
        <v>22</v>
      </c>
      <c r="F11" s="31">
        <v>0</v>
      </c>
      <c r="G11" s="34">
        <v>5</v>
      </c>
      <c r="H11" s="31">
        <v>11</v>
      </c>
      <c r="I11" s="31">
        <v>69</v>
      </c>
      <c r="J11" s="31">
        <v>21</v>
      </c>
      <c r="K11" s="31">
        <v>25</v>
      </c>
      <c r="L11" s="31">
        <v>18</v>
      </c>
      <c r="M11" s="31">
        <v>5</v>
      </c>
      <c r="N11" s="38">
        <v>0.47899999999999998</v>
      </c>
      <c r="O11" s="24"/>
      <c r="P11" s="19"/>
      <c r="Q11" s="19"/>
      <c r="R11" s="19"/>
      <c r="S11" s="19"/>
      <c r="T11" s="24"/>
      <c r="U11" s="31">
        <v>6</v>
      </c>
      <c r="V11" s="31">
        <v>0</v>
      </c>
      <c r="W11" s="31">
        <v>1</v>
      </c>
      <c r="X11" s="31">
        <v>3</v>
      </c>
      <c r="Y11" s="31">
        <v>18</v>
      </c>
      <c r="Z11" s="124">
        <v>0.45</v>
      </c>
      <c r="AA11" s="24"/>
      <c r="AB11" s="19"/>
      <c r="AC11" s="19"/>
      <c r="AD11" s="19"/>
      <c r="AE11" s="19"/>
      <c r="AF11" s="24"/>
      <c r="AG11" s="6" t="s">
        <v>119</v>
      </c>
      <c r="AH11" s="6"/>
      <c r="AI11" s="6"/>
      <c r="AJ11" s="6"/>
      <c r="AK11" s="24"/>
      <c r="AL11" s="31"/>
      <c r="AM11" s="31">
        <v>1</v>
      </c>
      <c r="AN11" s="31"/>
      <c r="AO11" s="34"/>
      <c r="AP11" s="36"/>
      <c r="AQ11" s="31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5" customFormat="1" ht="15" customHeight="1" x14ac:dyDescent="0.2">
      <c r="A12" s="3"/>
      <c r="B12" s="31">
        <v>1990</v>
      </c>
      <c r="C12" s="31" t="s">
        <v>42</v>
      </c>
      <c r="D12" s="37" t="s">
        <v>41</v>
      </c>
      <c r="E12" s="31">
        <v>26</v>
      </c>
      <c r="F12" s="31">
        <v>0</v>
      </c>
      <c r="G12" s="34">
        <v>4</v>
      </c>
      <c r="H12" s="31">
        <v>19</v>
      </c>
      <c r="I12" s="31">
        <v>90</v>
      </c>
      <c r="J12" s="31">
        <v>35</v>
      </c>
      <c r="K12" s="31">
        <v>32</v>
      </c>
      <c r="L12" s="31">
        <v>19</v>
      </c>
      <c r="M12" s="31">
        <v>4</v>
      </c>
      <c r="N12" s="38">
        <v>0.46600000000000003</v>
      </c>
      <c r="O12" s="24"/>
      <c r="P12" s="19"/>
      <c r="Q12" s="19"/>
      <c r="R12" s="19"/>
      <c r="S12" s="19"/>
      <c r="T12" s="24"/>
      <c r="U12" s="31">
        <v>2</v>
      </c>
      <c r="V12" s="31">
        <v>0</v>
      </c>
      <c r="W12" s="31">
        <v>0</v>
      </c>
      <c r="X12" s="31">
        <v>0</v>
      </c>
      <c r="Y12" s="31">
        <v>5</v>
      </c>
      <c r="Z12" s="124">
        <v>0.71399999999999997</v>
      </c>
      <c r="AA12" s="24"/>
      <c r="AB12" s="19"/>
      <c r="AC12" s="19"/>
      <c r="AD12" s="19"/>
      <c r="AE12" s="19"/>
      <c r="AF12" s="24"/>
      <c r="AG12" s="6" t="s">
        <v>120</v>
      </c>
      <c r="AH12" s="6" t="s">
        <v>121</v>
      </c>
      <c r="AI12" s="6" t="s">
        <v>122</v>
      </c>
      <c r="AJ12" s="6"/>
      <c r="AK12" s="24"/>
      <c r="AL12" s="31"/>
      <c r="AM12" s="31"/>
      <c r="AN12" s="31"/>
      <c r="AO12" s="34"/>
      <c r="AP12" s="36"/>
      <c r="AQ12" s="31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5" customFormat="1" ht="15" customHeight="1" x14ac:dyDescent="0.2">
      <c r="A13" s="3"/>
      <c r="B13" s="31">
        <v>1991</v>
      </c>
      <c r="C13" s="31" t="s">
        <v>34</v>
      </c>
      <c r="D13" s="37" t="s">
        <v>41</v>
      </c>
      <c r="E13" s="31">
        <v>26</v>
      </c>
      <c r="F13" s="31">
        <v>0</v>
      </c>
      <c r="G13" s="34">
        <v>4</v>
      </c>
      <c r="H13" s="31">
        <v>15</v>
      </c>
      <c r="I13" s="31">
        <v>95</v>
      </c>
      <c r="J13" s="31">
        <v>41</v>
      </c>
      <c r="K13" s="31">
        <v>31</v>
      </c>
      <c r="L13" s="31">
        <v>19</v>
      </c>
      <c r="M13" s="31">
        <v>4</v>
      </c>
      <c r="N13" s="38">
        <v>0.52500000000000002</v>
      </c>
      <c r="O13" s="24"/>
      <c r="P13" s="19"/>
      <c r="Q13" s="19"/>
      <c r="R13" s="19"/>
      <c r="S13" s="19"/>
      <c r="T13" s="24"/>
      <c r="U13" s="31"/>
      <c r="V13" s="31"/>
      <c r="W13" s="31"/>
      <c r="X13" s="31"/>
      <c r="Y13" s="31"/>
      <c r="Z13" s="124"/>
      <c r="AA13" s="24"/>
      <c r="AB13" s="19"/>
      <c r="AC13" s="19"/>
      <c r="AD13" s="19"/>
      <c r="AE13" s="19"/>
      <c r="AF13" s="24"/>
      <c r="AG13" s="6"/>
      <c r="AH13" s="6"/>
      <c r="AI13" s="6"/>
      <c r="AJ13" s="6"/>
      <c r="AK13" s="24"/>
      <c r="AL13" s="31"/>
      <c r="AM13" s="31"/>
      <c r="AN13" s="31"/>
      <c r="AO13" s="34"/>
      <c r="AP13" s="36"/>
      <c r="AQ13" s="31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5" customFormat="1" ht="15" customHeight="1" x14ac:dyDescent="0.25">
      <c r="A14" s="3"/>
      <c r="B14" s="31">
        <v>1992</v>
      </c>
      <c r="C14" s="31" t="s">
        <v>43</v>
      </c>
      <c r="D14" s="37" t="s">
        <v>41</v>
      </c>
      <c r="E14" s="31">
        <v>26</v>
      </c>
      <c r="F14" s="31">
        <v>0</v>
      </c>
      <c r="G14" s="34">
        <v>7</v>
      </c>
      <c r="H14" s="31">
        <v>25</v>
      </c>
      <c r="I14" s="31">
        <v>117</v>
      </c>
      <c r="J14" s="31">
        <v>35</v>
      </c>
      <c r="K14" s="31">
        <v>49</v>
      </c>
      <c r="L14" s="31">
        <v>26</v>
      </c>
      <c r="M14" s="31">
        <v>7</v>
      </c>
      <c r="N14" s="38">
        <v>0.57599999999999996</v>
      </c>
      <c r="O14" s="39"/>
      <c r="P14" s="19"/>
      <c r="Q14" s="19"/>
      <c r="R14" s="19"/>
      <c r="S14" s="19"/>
      <c r="T14" s="24"/>
      <c r="U14" s="31"/>
      <c r="V14" s="31"/>
      <c r="W14" s="31"/>
      <c r="X14" s="31"/>
      <c r="Y14" s="31"/>
      <c r="Z14" s="124"/>
      <c r="AA14" s="24"/>
      <c r="AB14" s="19"/>
      <c r="AC14" s="19"/>
      <c r="AD14" s="19"/>
      <c r="AE14" s="19"/>
      <c r="AF14" s="24"/>
      <c r="AG14" s="6"/>
      <c r="AH14" s="6"/>
      <c r="AI14" s="6"/>
      <c r="AJ14" s="6"/>
      <c r="AK14" s="24"/>
      <c r="AL14" s="31"/>
      <c r="AM14" s="31"/>
      <c r="AN14" s="31"/>
      <c r="AO14" s="34"/>
      <c r="AP14" s="36"/>
      <c r="AQ14" s="31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5" customFormat="1" ht="15" customHeight="1" x14ac:dyDescent="0.25">
      <c r="A15" s="3"/>
      <c r="B15" s="25">
        <v>1993</v>
      </c>
      <c r="C15" s="25" t="s">
        <v>38</v>
      </c>
      <c r="D15" s="26" t="s">
        <v>41</v>
      </c>
      <c r="E15" s="25"/>
      <c r="F15" s="27" t="s">
        <v>53</v>
      </c>
      <c r="G15" s="28"/>
      <c r="H15" s="29"/>
      <c r="I15" s="25"/>
      <c r="J15" s="25"/>
      <c r="K15" s="25"/>
      <c r="L15" s="25"/>
      <c r="M15" s="25"/>
      <c r="N15" s="33"/>
      <c r="O15" s="39"/>
      <c r="P15" s="19"/>
      <c r="Q15" s="19"/>
      <c r="R15" s="19"/>
      <c r="S15" s="19"/>
      <c r="T15" s="24"/>
      <c r="U15" s="31"/>
      <c r="V15" s="31"/>
      <c r="W15" s="31"/>
      <c r="X15" s="31"/>
      <c r="Y15" s="31"/>
      <c r="Z15" s="124"/>
      <c r="AA15" s="39"/>
      <c r="AB15" s="19"/>
      <c r="AC15" s="19"/>
      <c r="AD15" s="19"/>
      <c r="AE15" s="19"/>
      <c r="AF15" s="24"/>
      <c r="AG15" s="6"/>
      <c r="AH15" s="6"/>
      <c r="AI15" s="6"/>
      <c r="AJ15" s="6"/>
      <c r="AK15" s="24"/>
      <c r="AL15" s="31"/>
      <c r="AM15" s="31"/>
      <c r="AN15" s="31"/>
      <c r="AO15" s="31"/>
      <c r="AP15" s="31"/>
      <c r="AQ15" s="31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5" customFormat="1" ht="15" customHeight="1" x14ac:dyDescent="0.25">
      <c r="A16" s="3"/>
      <c r="B16" s="25">
        <v>1994</v>
      </c>
      <c r="C16" s="25" t="s">
        <v>36</v>
      </c>
      <c r="D16" s="26" t="s">
        <v>41</v>
      </c>
      <c r="E16" s="25"/>
      <c r="F16" s="27" t="s">
        <v>53</v>
      </c>
      <c r="G16" s="28"/>
      <c r="H16" s="29"/>
      <c r="I16" s="25"/>
      <c r="J16" s="25"/>
      <c r="K16" s="25"/>
      <c r="L16" s="25"/>
      <c r="M16" s="25"/>
      <c r="N16" s="33"/>
      <c r="O16" s="39"/>
      <c r="P16" s="19"/>
      <c r="Q16" s="19"/>
      <c r="R16" s="19"/>
      <c r="S16" s="19"/>
      <c r="T16" s="24"/>
      <c r="U16" s="31"/>
      <c r="V16" s="31"/>
      <c r="W16" s="31"/>
      <c r="X16" s="31"/>
      <c r="Y16" s="31"/>
      <c r="Z16" s="124"/>
      <c r="AA16" s="39"/>
      <c r="AB16" s="19"/>
      <c r="AC16" s="19"/>
      <c r="AD16" s="19"/>
      <c r="AE16" s="19"/>
      <c r="AF16" s="24"/>
      <c r="AG16" s="6"/>
      <c r="AH16" s="6"/>
      <c r="AI16" s="6"/>
      <c r="AJ16" s="6"/>
      <c r="AK16" s="24"/>
      <c r="AL16" s="31"/>
      <c r="AM16" s="31"/>
      <c r="AN16" s="31"/>
      <c r="AO16" s="34"/>
      <c r="AP16" s="36"/>
      <c r="AQ16" s="31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5" customFormat="1" ht="15" customHeight="1" x14ac:dyDescent="0.25">
      <c r="A17" s="3"/>
      <c r="B17" s="25">
        <v>1995</v>
      </c>
      <c r="C17" s="25" t="s">
        <v>52</v>
      </c>
      <c r="D17" s="40" t="s">
        <v>41</v>
      </c>
      <c r="E17" s="25"/>
      <c r="F17" s="27" t="s">
        <v>53</v>
      </c>
      <c r="G17" s="28"/>
      <c r="H17" s="29"/>
      <c r="I17" s="25"/>
      <c r="J17" s="25"/>
      <c r="K17" s="25"/>
      <c r="L17" s="25"/>
      <c r="M17" s="25"/>
      <c r="N17" s="25"/>
      <c r="O17" s="39"/>
      <c r="P17" s="19"/>
      <c r="Q17" s="19"/>
      <c r="R17" s="19"/>
      <c r="S17" s="19"/>
      <c r="T17" s="24"/>
      <c r="U17" s="31"/>
      <c r="V17" s="31"/>
      <c r="W17" s="31"/>
      <c r="X17" s="31"/>
      <c r="Y17" s="31"/>
      <c r="Z17" s="124"/>
      <c r="AA17" s="39"/>
      <c r="AB17" s="19"/>
      <c r="AC17" s="19"/>
      <c r="AD17" s="19"/>
      <c r="AE17" s="19"/>
      <c r="AF17" s="24"/>
      <c r="AG17" s="6"/>
      <c r="AH17" s="6"/>
      <c r="AI17" s="6"/>
      <c r="AJ17" s="6"/>
      <c r="AK17" s="24"/>
      <c r="AL17" s="31"/>
      <c r="AM17" s="31"/>
      <c r="AN17" s="31"/>
      <c r="AO17" s="34"/>
      <c r="AP17" s="36"/>
      <c r="AQ17" s="31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5" customFormat="1" ht="15" customHeight="1" x14ac:dyDescent="0.2">
      <c r="A18" s="2"/>
      <c r="B18" s="17" t="s">
        <v>7</v>
      </c>
      <c r="C18" s="18"/>
      <c r="D18" s="16"/>
      <c r="E18" s="19">
        <v>164</v>
      </c>
      <c r="F18" s="19">
        <v>1</v>
      </c>
      <c r="G18" s="19">
        <v>42</v>
      </c>
      <c r="H18" s="19">
        <v>107</v>
      </c>
      <c r="I18" s="19">
        <v>594</v>
      </c>
      <c r="J18" s="19">
        <v>198</v>
      </c>
      <c r="K18" s="19">
        <v>227</v>
      </c>
      <c r="L18" s="19">
        <v>126</v>
      </c>
      <c r="M18" s="19">
        <v>43</v>
      </c>
      <c r="N18" s="41">
        <v>0.51</v>
      </c>
      <c r="O18" s="24"/>
      <c r="P18" s="92" t="s">
        <v>108</v>
      </c>
      <c r="Q18" s="92" t="s">
        <v>108</v>
      </c>
      <c r="R18" s="92" t="s">
        <v>108</v>
      </c>
      <c r="S18" s="92" t="s">
        <v>108</v>
      </c>
      <c r="T18" s="24"/>
      <c r="U18" s="19">
        <v>14</v>
      </c>
      <c r="V18" s="19">
        <v>0</v>
      </c>
      <c r="W18" s="19">
        <v>4</v>
      </c>
      <c r="X18" s="19">
        <v>7</v>
      </c>
      <c r="Y18" s="19">
        <v>51</v>
      </c>
      <c r="Z18" s="41">
        <v>0.51500000000000001</v>
      </c>
      <c r="AA18" s="24"/>
      <c r="AB18" s="92" t="s">
        <v>108</v>
      </c>
      <c r="AC18" s="92" t="s">
        <v>108</v>
      </c>
      <c r="AD18" s="92" t="s">
        <v>108</v>
      </c>
      <c r="AE18" s="92" t="s">
        <v>108</v>
      </c>
      <c r="AF18" s="24"/>
      <c r="AG18" s="92" t="s">
        <v>123</v>
      </c>
      <c r="AH18" s="92" t="s">
        <v>124</v>
      </c>
      <c r="AI18" s="92" t="s">
        <v>125</v>
      </c>
      <c r="AJ18" s="92" t="s">
        <v>109</v>
      </c>
      <c r="AK18" s="24"/>
      <c r="AL18" s="19">
        <v>0</v>
      </c>
      <c r="AM18" s="19">
        <v>2</v>
      </c>
      <c r="AN18" s="19">
        <v>0</v>
      </c>
      <c r="AO18" s="19">
        <v>0</v>
      </c>
      <c r="AP18" s="19">
        <v>0</v>
      </c>
      <c r="AQ18" s="19">
        <v>1</v>
      </c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5" customFormat="1" ht="15" customHeight="1" x14ac:dyDescent="0.2">
      <c r="A19" s="2"/>
      <c r="B19" s="2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25"/>
      <c r="O19" s="24"/>
      <c r="P19" s="23"/>
      <c r="Q19" s="21"/>
      <c r="R19" s="126"/>
      <c r="S19" s="127"/>
      <c r="T19" s="24"/>
      <c r="U19" s="18"/>
      <c r="V19" s="15"/>
      <c r="W19" s="15"/>
      <c r="X19" s="15"/>
      <c r="Y19" s="15"/>
      <c r="Z19" s="16"/>
      <c r="AA19" s="24"/>
      <c r="AB19" s="23"/>
      <c r="AC19" s="21"/>
      <c r="AD19" s="126"/>
      <c r="AE19" s="127"/>
      <c r="AF19" s="24"/>
      <c r="AG19" s="128">
        <v>0.66700000000000004</v>
      </c>
      <c r="AH19" s="129">
        <v>0</v>
      </c>
      <c r="AI19" s="129">
        <v>0.5</v>
      </c>
      <c r="AJ19" s="130">
        <v>0</v>
      </c>
      <c r="AK19" s="24"/>
      <c r="AL19" s="18"/>
      <c r="AM19" s="15"/>
      <c r="AN19" s="15"/>
      <c r="AO19" s="15"/>
      <c r="AP19" s="15"/>
      <c r="AQ19" s="16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ht="15" customHeight="1" x14ac:dyDescent="0.2">
      <c r="A20" s="3"/>
      <c r="B20" s="42" t="s">
        <v>2</v>
      </c>
      <c r="C20" s="36"/>
      <c r="D20" s="43">
        <v>453.33333333333331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2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5" customFormat="1" ht="15" customHeight="1" x14ac:dyDescent="0.25">
      <c r="A21" s="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39"/>
      <c r="P21" s="44"/>
      <c r="Q21" s="47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ht="15" customHeight="1" x14ac:dyDescent="0.25">
      <c r="A22" s="3"/>
      <c r="B22" s="23" t="s">
        <v>25</v>
      </c>
      <c r="C22" s="48"/>
      <c r="D22" s="48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44"/>
      <c r="K22" s="19" t="s">
        <v>27</v>
      </c>
      <c r="L22" s="19" t="s">
        <v>28</v>
      </c>
      <c r="M22" s="19" t="s">
        <v>29</v>
      </c>
      <c r="N22" s="19" t="s">
        <v>22</v>
      </c>
      <c r="O22" s="24"/>
      <c r="P22" s="49" t="s">
        <v>146</v>
      </c>
      <c r="Q22" s="49"/>
      <c r="R22" s="13"/>
      <c r="S22" s="13"/>
      <c r="T22" s="50"/>
      <c r="U22" s="50"/>
      <c r="V22" s="50"/>
      <c r="W22" s="50"/>
      <c r="X22" s="50"/>
      <c r="Y22" s="13"/>
      <c r="Z22" s="13"/>
      <c r="AA22" s="13"/>
      <c r="AB22" s="13"/>
      <c r="AC22" s="13"/>
      <c r="AD22" s="13"/>
      <c r="AE22" s="51"/>
      <c r="AF22" s="24"/>
      <c r="AG22" s="49" t="s">
        <v>147</v>
      </c>
      <c r="AH22" s="13"/>
      <c r="AI22" s="13"/>
      <c r="AJ22" s="13"/>
      <c r="AK22" s="13"/>
      <c r="AL22" s="12" t="s">
        <v>148</v>
      </c>
      <c r="AM22" s="13"/>
      <c r="AN22" s="13"/>
      <c r="AO22" s="13"/>
      <c r="AP22" s="13"/>
      <c r="AQ22" s="51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5">
      <c r="A23" s="3"/>
      <c r="B23" s="49" t="s">
        <v>13</v>
      </c>
      <c r="C23" s="13"/>
      <c r="D23" s="51"/>
      <c r="E23" s="31">
        <v>164</v>
      </c>
      <c r="F23" s="31">
        <v>1</v>
      </c>
      <c r="G23" s="31">
        <v>42</v>
      </c>
      <c r="H23" s="31">
        <v>107</v>
      </c>
      <c r="I23" s="31">
        <v>594</v>
      </c>
      <c r="J23" s="44"/>
      <c r="K23" s="52">
        <v>0.26219512195121952</v>
      </c>
      <c r="L23" s="52">
        <v>0.65243902439024393</v>
      </c>
      <c r="M23" s="52">
        <v>3.6219512195121952</v>
      </c>
      <c r="N23" s="38">
        <v>0.51</v>
      </c>
      <c r="P23" s="161" t="s">
        <v>9</v>
      </c>
      <c r="Q23" s="177"/>
      <c r="R23" s="162" t="s">
        <v>44</v>
      </c>
      <c r="S23" s="178"/>
      <c r="T23" s="178"/>
      <c r="U23" s="178"/>
      <c r="V23" s="178"/>
      <c r="W23" s="178"/>
      <c r="X23" s="179" t="s">
        <v>11</v>
      </c>
      <c r="Y23" s="179"/>
      <c r="Z23" s="180" t="s">
        <v>49</v>
      </c>
      <c r="AA23" s="180"/>
      <c r="AB23" s="180"/>
      <c r="AC23" s="181"/>
      <c r="AD23" s="181"/>
      <c r="AE23" s="182"/>
      <c r="AF23" s="24"/>
      <c r="AG23" s="161" t="s">
        <v>9</v>
      </c>
      <c r="AH23" s="194" t="s">
        <v>149</v>
      </c>
      <c r="AI23" s="178"/>
      <c r="AJ23" s="186"/>
      <c r="AK23" s="186"/>
      <c r="AL23" s="186">
        <v>2460</v>
      </c>
      <c r="AM23" s="180"/>
      <c r="AN23" s="187" t="s">
        <v>151</v>
      </c>
      <c r="AO23" s="180"/>
      <c r="AP23" s="180"/>
      <c r="AQ23" s="195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5">
      <c r="A24" s="3"/>
      <c r="B24" s="53" t="s">
        <v>15</v>
      </c>
      <c r="C24" s="54"/>
      <c r="D24" s="55"/>
      <c r="E24" s="31">
        <v>14</v>
      </c>
      <c r="F24" s="31">
        <v>0</v>
      </c>
      <c r="G24" s="31">
        <v>4</v>
      </c>
      <c r="H24" s="31">
        <v>7</v>
      </c>
      <c r="I24" s="31">
        <v>51</v>
      </c>
      <c r="J24" s="44"/>
      <c r="K24" s="52">
        <v>0.2857142857142857</v>
      </c>
      <c r="L24" s="52">
        <v>0.5</v>
      </c>
      <c r="M24" s="52">
        <v>3.6428571428571428</v>
      </c>
      <c r="N24" s="38">
        <v>0.51500000000000001</v>
      </c>
      <c r="P24" s="183" t="s">
        <v>110</v>
      </c>
      <c r="Q24" s="184"/>
      <c r="R24" s="178" t="s">
        <v>48</v>
      </c>
      <c r="S24" s="178"/>
      <c r="T24" s="178"/>
      <c r="U24" s="178"/>
      <c r="V24" s="178"/>
      <c r="W24" s="178"/>
      <c r="X24" s="185" t="s">
        <v>45</v>
      </c>
      <c r="Y24" s="185"/>
      <c r="Z24" s="186" t="s">
        <v>51</v>
      </c>
      <c r="AA24" s="186"/>
      <c r="AB24" s="186"/>
      <c r="AC24" s="187"/>
      <c r="AD24" s="187"/>
      <c r="AE24" s="182"/>
      <c r="AF24" s="24"/>
      <c r="AG24" s="183" t="s">
        <v>110</v>
      </c>
      <c r="AH24" s="194" t="s">
        <v>150</v>
      </c>
      <c r="AI24" s="178"/>
      <c r="AJ24" s="186"/>
      <c r="AK24" s="186"/>
      <c r="AL24" s="186">
        <v>3309</v>
      </c>
      <c r="AM24" s="186"/>
      <c r="AN24" s="187" t="s">
        <v>152</v>
      </c>
      <c r="AO24" s="186"/>
      <c r="AP24" s="186"/>
      <c r="AQ24" s="196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">
      <c r="A25" s="3"/>
      <c r="B25" s="56" t="s">
        <v>16</v>
      </c>
      <c r="C25" s="57"/>
      <c r="D25" s="58"/>
      <c r="E25" s="32">
        <v>35</v>
      </c>
      <c r="F25" s="32">
        <v>1</v>
      </c>
      <c r="G25" s="32">
        <v>9</v>
      </c>
      <c r="H25" s="32">
        <v>33</v>
      </c>
      <c r="I25" s="32">
        <v>181</v>
      </c>
      <c r="J25" s="44"/>
      <c r="K25" s="59">
        <v>0.2857142857142857</v>
      </c>
      <c r="L25" s="59">
        <v>0.94285714285714284</v>
      </c>
      <c r="M25" s="59">
        <v>5.1714285714285717</v>
      </c>
      <c r="N25" s="60">
        <v>0.66300366300366298</v>
      </c>
      <c r="O25" s="24"/>
      <c r="P25" s="183" t="s">
        <v>111</v>
      </c>
      <c r="Q25" s="184"/>
      <c r="R25" s="178" t="s">
        <v>47</v>
      </c>
      <c r="S25" s="178"/>
      <c r="T25" s="178"/>
      <c r="U25" s="178"/>
      <c r="V25" s="178"/>
      <c r="W25" s="178"/>
      <c r="X25" s="185" t="s">
        <v>46</v>
      </c>
      <c r="Y25" s="185"/>
      <c r="Z25" s="186" t="s">
        <v>50</v>
      </c>
      <c r="AA25" s="186"/>
      <c r="AB25" s="186"/>
      <c r="AC25" s="187"/>
      <c r="AD25" s="187"/>
      <c r="AE25" s="182"/>
      <c r="AF25" s="24"/>
      <c r="AG25" s="183" t="s">
        <v>111</v>
      </c>
      <c r="AH25" s="194" t="s">
        <v>149</v>
      </c>
      <c r="AI25" s="178"/>
      <c r="AJ25" s="186"/>
      <c r="AK25" s="186"/>
      <c r="AL25" s="186">
        <v>2460</v>
      </c>
      <c r="AM25" s="186"/>
      <c r="AN25" s="187" t="s">
        <v>151</v>
      </c>
      <c r="AO25" s="186"/>
      <c r="AP25" s="186"/>
      <c r="AQ25" s="196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3"/>
      <c r="B26" s="61" t="s">
        <v>26</v>
      </c>
      <c r="C26" s="62"/>
      <c r="D26" s="63"/>
      <c r="E26" s="19">
        <v>213</v>
      </c>
      <c r="F26" s="19">
        <v>2</v>
      </c>
      <c r="G26" s="19">
        <v>55</v>
      </c>
      <c r="H26" s="19">
        <v>147</v>
      </c>
      <c r="I26" s="19">
        <v>826</v>
      </c>
      <c r="J26" s="44"/>
      <c r="K26" s="64">
        <v>0.26760563380281688</v>
      </c>
      <c r="L26" s="64">
        <v>0.6901408450704225</v>
      </c>
      <c r="M26" s="64">
        <v>3.8779342723004695</v>
      </c>
      <c r="N26" s="41">
        <v>0.53700000000000003</v>
      </c>
      <c r="O26" s="24"/>
      <c r="P26" s="188" t="s">
        <v>10</v>
      </c>
      <c r="Q26" s="189"/>
      <c r="R26" s="190"/>
      <c r="S26" s="190"/>
      <c r="T26" s="190"/>
      <c r="U26" s="190"/>
      <c r="V26" s="190"/>
      <c r="W26" s="190"/>
      <c r="X26" s="190"/>
      <c r="Y26" s="191"/>
      <c r="Z26" s="191"/>
      <c r="AA26" s="190"/>
      <c r="AB26" s="191"/>
      <c r="AC26" s="192"/>
      <c r="AD26" s="192"/>
      <c r="AE26" s="193"/>
      <c r="AF26" s="24"/>
      <c r="AG26" s="188" t="s">
        <v>10</v>
      </c>
      <c r="AH26" s="197"/>
      <c r="AI26" s="190"/>
      <c r="AJ26" s="198"/>
      <c r="AK26" s="198"/>
      <c r="AL26" s="198"/>
      <c r="AM26" s="198"/>
      <c r="AN26" s="192"/>
      <c r="AO26" s="198"/>
      <c r="AP26" s="198"/>
      <c r="AQ26" s="70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3.5" customHeight="1" x14ac:dyDescent="0.25">
      <c r="A27" s="3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65"/>
      <c r="W27" s="44"/>
      <c r="X27" s="44"/>
      <c r="Y27" s="44"/>
      <c r="Z27" s="44"/>
      <c r="AA27" s="44"/>
      <c r="AB27" s="44"/>
      <c r="AC27" s="44"/>
      <c r="AD27" s="44"/>
      <c r="AE27" s="44"/>
      <c r="AF27" s="24"/>
      <c r="AG27" s="24"/>
      <c r="AH27" s="65"/>
      <c r="AI27" s="44"/>
      <c r="AJ27" s="44"/>
      <c r="AK27" s="2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3"/>
      <c r="B28" s="44" t="s">
        <v>55</v>
      </c>
      <c r="C28" s="44"/>
      <c r="D28" s="44" t="s">
        <v>56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65"/>
      <c r="AN28" s="65"/>
      <c r="AO28" s="65"/>
      <c r="AP28" s="65"/>
      <c r="AQ28" s="65"/>
      <c r="AR28" s="65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3"/>
      <c r="B29" s="44"/>
      <c r="C29" s="44"/>
      <c r="D29" s="44" t="s">
        <v>57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65"/>
      <c r="AN29" s="65"/>
      <c r="AO29" s="65"/>
      <c r="AP29" s="65"/>
      <c r="AQ29" s="65"/>
      <c r="AR29" s="65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3"/>
      <c r="B30" s="44"/>
      <c r="C30" s="44"/>
      <c r="D30" s="44" t="s">
        <v>58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65"/>
      <c r="AN30" s="65"/>
      <c r="AO30" s="65"/>
      <c r="AP30" s="65"/>
      <c r="AQ30" s="65"/>
      <c r="AR30" s="65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5">
      <c r="A31" s="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65"/>
      <c r="AN31" s="65"/>
      <c r="AO31" s="65"/>
      <c r="AP31" s="65"/>
      <c r="AQ31" s="65"/>
      <c r="AR31" s="65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3"/>
      <c r="B32" s="4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65"/>
      <c r="AN32" s="65"/>
      <c r="AO32" s="65"/>
      <c r="AP32" s="65"/>
      <c r="AQ32" s="65"/>
      <c r="AR32" s="65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65"/>
      <c r="AN33" s="65"/>
      <c r="AO33" s="65"/>
      <c r="AP33" s="65"/>
      <c r="AQ33" s="65"/>
      <c r="AR33" s="65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65"/>
      <c r="AN34" s="65"/>
      <c r="AO34" s="65"/>
      <c r="AP34" s="65"/>
      <c r="AQ34" s="65"/>
      <c r="AR34" s="65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65"/>
      <c r="AN35" s="65"/>
      <c r="AO35" s="65"/>
      <c r="AP35" s="65"/>
      <c r="AQ35" s="65"/>
      <c r="AR35" s="65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65"/>
      <c r="AN36" s="65"/>
      <c r="AO36" s="65"/>
      <c r="AP36" s="65"/>
      <c r="AQ36" s="65"/>
      <c r="AR36" s="65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3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3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3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3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3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65"/>
      <c r="AC45" s="65"/>
      <c r="AD45" s="65"/>
      <c r="AE45" s="24"/>
      <c r="AF45" s="24"/>
      <c r="AG45" s="24"/>
      <c r="AH45" s="65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3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4"/>
      <c r="O46" s="24"/>
      <c r="P46" s="24"/>
      <c r="Q46" s="24"/>
      <c r="R46" s="24"/>
      <c r="S46" s="24"/>
      <c r="T46" s="24"/>
      <c r="U46" s="44"/>
      <c r="V46" s="47"/>
      <c r="W46" s="44"/>
      <c r="X46" s="44"/>
      <c r="Y46" s="24"/>
      <c r="Z46" s="24"/>
      <c r="AA46" s="24"/>
      <c r="AB46" s="65"/>
      <c r="AC46" s="65"/>
      <c r="AD46" s="65"/>
      <c r="AE46" s="24"/>
      <c r="AF46" s="24"/>
      <c r="AG46" s="24"/>
      <c r="AH46" s="65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3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4"/>
      <c r="P47" s="24"/>
      <c r="Q47" s="24"/>
      <c r="R47" s="24"/>
      <c r="S47" s="24"/>
      <c r="T47" s="24"/>
      <c r="U47" s="44"/>
      <c r="V47" s="47"/>
      <c r="W47" s="44"/>
      <c r="X47" s="44"/>
      <c r="Y47" s="24"/>
      <c r="Z47" s="24"/>
      <c r="AA47" s="24"/>
      <c r="AB47" s="65"/>
      <c r="AC47" s="65"/>
      <c r="AD47" s="65"/>
      <c r="AE47" s="24"/>
      <c r="AF47" s="24"/>
      <c r="AG47" s="24"/>
      <c r="AH47" s="65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3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4"/>
      <c r="O48" s="24"/>
      <c r="P48" s="24"/>
      <c r="Q48" s="24"/>
      <c r="R48" s="24"/>
      <c r="S48" s="24"/>
      <c r="T48" s="24"/>
      <c r="U48" s="44"/>
      <c r="V48" s="47"/>
      <c r="W48" s="44"/>
      <c r="X48" s="44"/>
      <c r="Y48" s="24"/>
      <c r="Z48" s="24"/>
      <c r="AA48" s="24"/>
      <c r="AB48" s="65"/>
      <c r="AC48" s="65"/>
      <c r="AD48" s="65"/>
      <c r="AE48" s="24"/>
      <c r="AF48" s="24"/>
      <c r="AG48" s="24"/>
      <c r="AH48" s="65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3"/>
      <c r="B49" s="24"/>
      <c r="C49" s="44"/>
      <c r="D49" s="44"/>
      <c r="E49" s="44"/>
      <c r="F49" s="44"/>
      <c r="G49" s="4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65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3"/>
      <c r="B50" s="24"/>
      <c r="C50" s="44"/>
      <c r="D50" s="44"/>
      <c r="E50" s="44"/>
      <c r="F50" s="44"/>
      <c r="G50" s="4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65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3"/>
      <c r="B51" s="24"/>
      <c r="C51" s="44"/>
      <c r="D51" s="44"/>
      <c r="E51" s="44"/>
      <c r="F51" s="44"/>
      <c r="G51" s="4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5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3"/>
      <c r="B52" s="24"/>
      <c r="C52" s="44"/>
      <c r="D52" s="44"/>
      <c r="E52" s="44"/>
      <c r="F52" s="44"/>
      <c r="G52" s="4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5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3"/>
      <c r="B53" s="24"/>
      <c r="C53" s="44"/>
      <c r="D53" s="44"/>
      <c r="E53" s="44"/>
      <c r="F53" s="44"/>
      <c r="G53" s="4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5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3"/>
      <c r="B54" s="24"/>
      <c r="C54" s="44"/>
      <c r="D54" s="44"/>
      <c r="E54" s="44"/>
      <c r="F54" s="44"/>
      <c r="G54" s="4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5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3"/>
      <c r="B55" s="2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3"/>
      <c r="B56" s="2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3"/>
      <c r="B57" s="2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3"/>
      <c r="B58" s="4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3"/>
      <c r="B59" s="4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3"/>
      <c r="B60" s="4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3"/>
      <c r="B61" s="4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3"/>
      <c r="B62" s="4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3"/>
      <c r="B63" s="4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3"/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3"/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3"/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"/>
      <c r="C78" s="4"/>
      <c r="D78" s="4"/>
      <c r="E78" s="4"/>
      <c r="F78" s="4"/>
      <c r="G78" s="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"/>
      <c r="C79" s="4"/>
      <c r="D79" s="4"/>
      <c r="E79" s="4"/>
      <c r="F79" s="4"/>
      <c r="G79" s="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B80" s="4"/>
      <c r="C80" s="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4"/>
      <c r="C81" s="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4"/>
      <c r="C82" s="4"/>
      <c r="D82" s="4"/>
      <c r="E82" s="4"/>
      <c r="F82" s="4"/>
      <c r="G82" s="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4"/>
      <c r="C83" s="4"/>
      <c r="D83" s="4"/>
      <c r="E83" s="4"/>
      <c r="F83" s="4"/>
      <c r="G83" s="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4"/>
      <c r="C84" s="4"/>
      <c r="D84" s="4"/>
      <c r="E84" s="4"/>
      <c r="F84" s="4"/>
      <c r="G84" s="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4"/>
      <c r="C85" s="4"/>
      <c r="D85" s="4"/>
      <c r="E85" s="4"/>
      <c r="F85" s="4"/>
      <c r="G85" s="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4"/>
      <c r="C86" s="4"/>
      <c r="D86" s="4"/>
      <c r="E86" s="4"/>
      <c r="F86" s="4"/>
      <c r="G86" s="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4"/>
      <c r="AJ86" s="44"/>
      <c r="AK86" s="24"/>
      <c r="AL86" s="24"/>
      <c r="AM86" s="24"/>
      <c r="AN86" s="24"/>
      <c r="AO86" s="24"/>
      <c r="AP86" s="24"/>
      <c r="AQ86" s="2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4"/>
      <c r="C87" s="4"/>
      <c r="D87" s="4"/>
      <c r="E87" s="4"/>
      <c r="F87" s="4"/>
      <c r="G87" s="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4"/>
      <c r="AJ87" s="44"/>
      <c r="AK87" s="24"/>
      <c r="AL87" s="24"/>
      <c r="AM87" s="24"/>
      <c r="AN87" s="24"/>
      <c r="AO87" s="24"/>
      <c r="AP87" s="24"/>
      <c r="AQ87" s="2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4"/>
      <c r="C88" s="4"/>
      <c r="D88" s="4"/>
      <c r="E88" s="4"/>
      <c r="F88" s="4"/>
      <c r="G88" s="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4"/>
      <c r="AJ88" s="44"/>
      <c r="AK88" s="24"/>
      <c r="AL88" s="24"/>
      <c r="AM88" s="24"/>
      <c r="AN88" s="24"/>
      <c r="AO88" s="24"/>
      <c r="AP88" s="24"/>
      <c r="AQ88" s="2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4"/>
      <c r="C89" s="4"/>
      <c r="D89" s="4"/>
      <c r="E89" s="4"/>
      <c r="F89" s="4"/>
      <c r="G89" s="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4"/>
      <c r="AJ89" s="44"/>
      <c r="AK89" s="24"/>
      <c r="AL89" s="24"/>
      <c r="AM89" s="24"/>
      <c r="AN89" s="24"/>
      <c r="AO89" s="24"/>
      <c r="AP89" s="24"/>
      <c r="AQ89" s="2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4"/>
      <c r="C90" s="4"/>
      <c r="D90" s="4"/>
      <c r="E90" s="4"/>
      <c r="F90" s="4"/>
      <c r="G90" s="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4"/>
      <c r="AJ90" s="44"/>
      <c r="AK90" s="24"/>
      <c r="AL90" s="24"/>
      <c r="AM90" s="24"/>
      <c r="AN90" s="24"/>
      <c r="AO90" s="24"/>
      <c r="AP90" s="24"/>
      <c r="AQ90" s="2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4"/>
      <c r="C91" s="4"/>
      <c r="D91" s="4"/>
      <c r="E91" s="4"/>
      <c r="F91" s="4"/>
      <c r="G91" s="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4"/>
      <c r="AJ91" s="44"/>
      <c r="AK91" s="24"/>
      <c r="AL91" s="24"/>
      <c r="AM91" s="24"/>
      <c r="AN91" s="24"/>
      <c r="AO91" s="24"/>
      <c r="AP91" s="24"/>
      <c r="AQ91" s="2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4"/>
      <c r="C92" s="4"/>
      <c r="D92" s="4"/>
      <c r="E92" s="4"/>
      <c r="F92" s="4"/>
      <c r="G92" s="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4"/>
      <c r="C93" s="4"/>
      <c r="D93" s="4"/>
      <c r="E93" s="4"/>
      <c r="F93" s="4"/>
      <c r="G93" s="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4"/>
      <c r="C94" s="4"/>
      <c r="D94" s="4"/>
      <c r="E94" s="4"/>
      <c r="F94" s="4"/>
      <c r="G94" s="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4"/>
      <c r="C95" s="4"/>
      <c r="D95" s="4"/>
      <c r="E95" s="4"/>
      <c r="F95" s="4"/>
      <c r="G95" s="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4"/>
      <c r="C96" s="4"/>
      <c r="D96" s="4"/>
      <c r="E96" s="4"/>
      <c r="F96" s="4"/>
      <c r="G96" s="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65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4"/>
      <c r="C97" s="4"/>
      <c r="D97" s="4"/>
      <c r="E97" s="4"/>
      <c r="F97" s="4"/>
      <c r="G97" s="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65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4"/>
      <c r="C98" s="4"/>
      <c r="D98" s="4"/>
      <c r="E98" s="4"/>
      <c r="F98" s="4"/>
      <c r="G98" s="4"/>
      <c r="P98" s="24"/>
      <c r="Q98" s="24"/>
      <c r="R98" s="24"/>
      <c r="S98" s="24"/>
      <c r="T98" s="24"/>
      <c r="AA98" s="24"/>
      <c r="AF98" s="24"/>
      <c r="AG98" s="24"/>
      <c r="AH98" s="65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4"/>
      <c r="C99" s="4"/>
      <c r="D99" s="4"/>
      <c r="E99" s="4"/>
      <c r="F99" s="4"/>
      <c r="G99" s="4"/>
      <c r="P99" s="24"/>
      <c r="Q99" s="24"/>
      <c r="R99" s="24"/>
      <c r="S99" s="24"/>
      <c r="T99" s="24"/>
      <c r="AA99" s="24"/>
      <c r="AF99" s="24"/>
      <c r="AG99" s="24"/>
      <c r="AH99" s="65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4"/>
      <c r="C100" s="4"/>
      <c r="D100" s="4"/>
      <c r="E100" s="4"/>
      <c r="F100" s="4"/>
      <c r="G100" s="4"/>
      <c r="P100" s="24"/>
      <c r="Q100" s="24"/>
      <c r="R100" s="24"/>
      <c r="S100" s="24"/>
      <c r="T100" s="24"/>
      <c r="AA100" s="24"/>
      <c r="AF100" s="24"/>
      <c r="AG100" s="24"/>
      <c r="AH100" s="65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4"/>
      <c r="C101" s="4"/>
      <c r="D101" s="4"/>
      <c r="E101" s="4"/>
      <c r="F101" s="4"/>
      <c r="G101" s="4"/>
      <c r="P101" s="24"/>
      <c r="Q101" s="24"/>
      <c r="R101" s="24"/>
      <c r="S101" s="24"/>
      <c r="T101" s="24"/>
      <c r="AA101" s="24"/>
      <c r="AF101" s="24"/>
      <c r="AG101" s="24"/>
      <c r="AH101" s="65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4"/>
      <c r="C102" s="4"/>
      <c r="D102" s="4"/>
      <c r="E102" s="4"/>
      <c r="F102" s="4"/>
      <c r="G102" s="4"/>
      <c r="AG102" s="24"/>
      <c r="AH102" s="65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4"/>
      <c r="C103" s="4"/>
      <c r="D103" s="4"/>
      <c r="E103" s="4"/>
      <c r="F103" s="4"/>
      <c r="G103" s="4"/>
      <c r="AG103" s="24"/>
      <c r="AH103" s="65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4"/>
      <c r="C104" s="4"/>
      <c r="D104" s="4"/>
      <c r="E104" s="4"/>
      <c r="F104" s="4"/>
      <c r="G104" s="4"/>
      <c r="AG104" s="24"/>
      <c r="AH104" s="65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4"/>
      <c r="C105" s="4"/>
      <c r="D105" s="4"/>
      <c r="E105" s="4"/>
      <c r="F105" s="4"/>
      <c r="G105" s="4"/>
      <c r="AG105" s="24"/>
      <c r="AH105" s="65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4"/>
      <c r="C106" s="4"/>
      <c r="D106" s="4"/>
      <c r="E106" s="4"/>
      <c r="F106" s="4"/>
      <c r="G106" s="4"/>
      <c r="AG106" s="24"/>
      <c r="AH106" s="65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4"/>
      <c r="C107" s="4"/>
      <c r="D107" s="4"/>
      <c r="E107" s="4"/>
      <c r="F107" s="4"/>
      <c r="G107" s="4"/>
      <c r="AG107" s="24"/>
      <c r="AH107" s="65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4"/>
      <c r="C108" s="4"/>
      <c r="D108" s="4"/>
      <c r="E108" s="4"/>
      <c r="F108" s="4"/>
      <c r="G108" s="4"/>
      <c r="AG108" s="24"/>
      <c r="AH108" s="65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4"/>
      <c r="C109" s="4"/>
      <c r="D109" s="4"/>
      <c r="E109" s="4"/>
      <c r="F109" s="4"/>
      <c r="G109" s="4"/>
      <c r="AG109" s="24"/>
      <c r="AH109" s="65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24"/>
      <c r="AH110" s="65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24"/>
      <c r="AH111" s="65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4"/>
      <c r="AH112" s="65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4"/>
      <c r="AH113" s="65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4"/>
      <c r="AH114" s="65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4"/>
      <c r="AH115" s="65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4"/>
      <c r="AH116" s="65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4"/>
      <c r="AH117" s="65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4"/>
      <c r="AH118" s="65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4"/>
      <c r="AH119" s="65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4"/>
      <c r="AH120" s="65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4"/>
      <c r="AH121" s="65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4"/>
      <c r="AH122" s="65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4"/>
      <c r="AH123" s="65"/>
      <c r="AI123" s="44"/>
      <c r="AJ123" s="44"/>
      <c r="AK123" s="24"/>
      <c r="AL123" s="24"/>
      <c r="AM123" s="24"/>
      <c r="AN123" s="24"/>
      <c r="AO123" s="24"/>
      <c r="AP123" s="24"/>
      <c r="AQ123" s="2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4"/>
      <c r="AH124" s="65"/>
      <c r="AI124" s="44"/>
      <c r="AJ124" s="44"/>
      <c r="AK124" s="24"/>
      <c r="AL124" s="24"/>
      <c r="AM124" s="24"/>
      <c r="AN124" s="24"/>
      <c r="AO124" s="24"/>
      <c r="AP124" s="24"/>
      <c r="AQ124" s="2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4"/>
      <c r="AH125" s="65"/>
      <c r="AI125" s="44"/>
      <c r="AJ125" s="44"/>
      <c r="AK125" s="24"/>
      <c r="AL125" s="24"/>
      <c r="AM125" s="24"/>
      <c r="AN125" s="24"/>
      <c r="AO125" s="24"/>
      <c r="AP125" s="24"/>
      <c r="AQ125" s="2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4"/>
      <c r="AH126" s="65"/>
      <c r="AI126" s="44"/>
      <c r="AJ126" s="44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4"/>
      <c r="AH127" s="65"/>
      <c r="AI127" s="44"/>
      <c r="AJ127" s="44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4"/>
      <c r="AH128" s="65"/>
      <c r="AI128" s="44"/>
      <c r="AJ128" s="44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4"/>
      <c r="AH129" s="65"/>
      <c r="AI129" s="44"/>
      <c r="AJ129" s="44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4"/>
      <c r="AH130" s="65"/>
      <c r="AI130" s="44"/>
      <c r="AJ130" s="44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4"/>
      <c r="AH131" s="65"/>
      <c r="AI131" s="44"/>
      <c r="AJ131" s="44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4"/>
      <c r="AH132" s="65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4"/>
      <c r="AH133" s="65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4"/>
      <c r="AH134" s="65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4"/>
      <c r="AH135" s="65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4"/>
      <c r="AH136" s="65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4"/>
      <c r="AH137" s="65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4"/>
      <c r="AH138" s="65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4"/>
      <c r="AH139" s="65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4"/>
      <c r="AH140" s="65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4"/>
      <c r="AH141" s="65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4"/>
      <c r="AH142" s="65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4"/>
      <c r="AH143" s="65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4"/>
      <c r="AH144" s="65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4"/>
      <c r="AH145" s="65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4"/>
      <c r="AH146" s="65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4"/>
      <c r="AH147" s="65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4"/>
      <c r="AH148" s="65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4"/>
      <c r="AH149" s="65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4"/>
      <c r="AH150" s="65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4"/>
      <c r="AH151" s="65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4"/>
      <c r="AH152" s="65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4"/>
      <c r="AH153" s="65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4"/>
      <c r="AH154" s="65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4"/>
      <c r="AH155" s="65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4"/>
      <c r="AH156" s="65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4"/>
      <c r="AH157" s="65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4"/>
      <c r="AH158" s="65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4"/>
      <c r="AH159" s="65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4"/>
      <c r="AH160" s="65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4"/>
      <c r="AH161" s="65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4"/>
      <c r="AH162" s="65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4"/>
      <c r="AH163" s="65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4"/>
      <c r="AH164" s="65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4"/>
      <c r="AH165" s="65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4"/>
      <c r="AH166" s="65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4"/>
      <c r="AH167" s="65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4"/>
      <c r="AH168" s="65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4"/>
      <c r="AH169" s="65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4"/>
      <c r="AH170" s="65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4"/>
      <c r="AH171" s="65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4"/>
      <c r="AH172" s="65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4"/>
      <c r="AH173" s="65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4"/>
      <c r="AH174" s="65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4"/>
      <c r="AH175" s="65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4"/>
      <c r="AH176" s="65"/>
      <c r="AI176" s="44"/>
      <c r="AJ176" s="44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4"/>
      <c r="AH177" s="65"/>
      <c r="AI177" s="44"/>
      <c r="AJ177" s="44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4"/>
      <c r="AH178" s="65"/>
      <c r="AI178" s="44"/>
      <c r="AJ178" s="44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4"/>
      <c r="AH179" s="65"/>
      <c r="AI179" s="44"/>
      <c r="AJ179" s="44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4"/>
      <c r="AH180" s="65"/>
      <c r="AI180" s="44"/>
      <c r="AJ180" s="44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4"/>
      <c r="AH181" s="65"/>
      <c r="AI181" s="44"/>
      <c r="AJ181" s="44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65"/>
      <c r="AI182" s="44"/>
      <c r="AJ182" s="44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4"/>
      <c r="AH183" s="65"/>
      <c r="AI183" s="44"/>
      <c r="AJ183" s="44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4"/>
      <c r="AH184" s="65"/>
      <c r="AI184" s="44"/>
      <c r="AJ184" s="44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4"/>
      <c r="AH185" s="65"/>
      <c r="AI185" s="44"/>
      <c r="AJ185" s="44"/>
    </row>
    <row r="186" spans="2:43" ht="15" customHeight="1" x14ac:dyDescent="0.25">
      <c r="AA186" s="4"/>
      <c r="AB186" s="4"/>
      <c r="AC186" s="4"/>
      <c r="AD186" s="4"/>
      <c r="AE186" s="4"/>
      <c r="AF186" s="4"/>
    </row>
    <row r="187" spans="2:43" ht="15" customHeight="1" x14ac:dyDescent="0.25">
      <c r="AA187" s="4"/>
      <c r="AB187" s="4"/>
      <c r="AC187" s="4"/>
      <c r="AD187" s="4"/>
      <c r="AE187" s="4"/>
      <c r="AF187" s="4"/>
    </row>
    <row r="188" spans="2:43" ht="15" customHeight="1" x14ac:dyDescent="0.25">
      <c r="AA188" s="4"/>
      <c r="AB188" s="4"/>
      <c r="AC188" s="4"/>
      <c r="AD188" s="4"/>
      <c r="AE188" s="4"/>
      <c r="AF188" s="4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43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43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</sheetData>
  <sortState ref="B4: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11" t="s">
        <v>33</v>
      </c>
      <c r="C1" s="9"/>
      <c r="D1" s="9"/>
      <c r="E1" s="8" t="s">
        <v>59</v>
      </c>
      <c r="F1" s="68"/>
      <c r="G1" s="69"/>
      <c r="H1" s="69"/>
      <c r="I1" s="9"/>
      <c r="J1" s="7"/>
      <c r="K1" s="10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68"/>
      <c r="AB1" s="68"/>
      <c r="AC1" s="69"/>
      <c r="AD1" s="69"/>
      <c r="AE1" s="9"/>
      <c r="AF1" s="7"/>
      <c r="AG1" s="10"/>
      <c r="AH1" s="9"/>
      <c r="AI1" s="9"/>
      <c r="AJ1" s="9"/>
      <c r="AK1" s="9"/>
      <c r="AL1" s="9"/>
      <c r="AM1" s="9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52" t="s">
        <v>60</v>
      </c>
      <c r="C2" s="77"/>
      <c r="D2" s="153"/>
      <c r="E2" s="14" t="s">
        <v>13</v>
      </c>
      <c r="F2" s="15"/>
      <c r="G2" s="15"/>
      <c r="H2" s="15"/>
      <c r="I2" s="21"/>
      <c r="J2" s="16"/>
      <c r="K2" s="154"/>
      <c r="L2" s="23" t="s">
        <v>136</v>
      </c>
      <c r="M2" s="15"/>
      <c r="N2" s="15"/>
      <c r="O2" s="22"/>
      <c r="P2" s="20"/>
      <c r="Q2" s="23" t="s">
        <v>137</v>
      </c>
      <c r="R2" s="15"/>
      <c r="S2" s="15"/>
      <c r="T2" s="15"/>
      <c r="U2" s="21"/>
      <c r="V2" s="22"/>
      <c r="W2" s="20"/>
      <c r="X2" s="155" t="s">
        <v>138</v>
      </c>
      <c r="Y2" s="156"/>
      <c r="Z2" s="157"/>
      <c r="AA2" s="14" t="s">
        <v>13</v>
      </c>
      <c r="AB2" s="15"/>
      <c r="AC2" s="15"/>
      <c r="AD2" s="15"/>
      <c r="AE2" s="21"/>
      <c r="AF2" s="16"/>
      <c r="AG2" s="154"/>
      <c r="AH2" s="23" t="s">
        <v>139</v>
      </c>
      <c r="AI2" s="15"/>
      <c r="AJ2" s="15"/>
      <c r="AK2" s="22"/>
      <c r="AL2" s="20"/>
      <c r="AM2" s="23" t="s">
        <v>137</v>
      </c>
      <c r="AN2" s="15"/>
      <c r="AO2" s="15"/>
      <c r="AP2" s="15"/>
      <c r="AQ2" s="21"/>
      <c r="AR2" s="22"/>
      <c r="AS2" s="11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14"/>
      <c r="L3" s="19" t="s">
        <v>5</v>
      </c>
      <c r="M3" s="19" t="s">
        <v>6</v>
      </c>
      <c r="N3" s="19" t="s">
        <v>102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1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14"/>
      <c r="AH3" s="19" t="s">
        <v>5</v>
      </c>
      <c r="AI3" s="19" t="s">
        <v>6</v>
      </c>
      <c r="AJ3" s="19" t="s">
        <v>102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1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1982</v>
      </c>
      <c r="C4" s="31" t="s">
        <v>144</v>
      </c>
      <c r="D4" s="42" t="s">
        <v>35</v>
      </c>
      <c r="E4" s="31">
        <v>1</v>
      </c>
      <c r="F4" s="31">
        <v>0</v>
      </c>
      <c r="G4" s="31">
        <v>0</v>
      </c>
      <c r="H4" s="31">
        <v>0</v>
      </c>
      <c r="I4" s="31"/>
      <c r="J4" s="124"/>
      <c r="K4" s="24"/>
      <c r="L4" s="19"/>
      <c r="M4" s="19"/>
      <c r="N4" s="19"/>
      <c r="O4" s="19"/>
      <c r="P4" s="24"/>
      <c r="Q4" s="31">
        <v>3</v>
      </c>
      <c r="R4" s="31">
        <v>0</v>
      </c>
      <c r="S4" s="31">
        <v>0</v>
      </c>
      <c r="T4" s="31">
        <v>1</v>
      </c>
      <c r="U4" s="31"/>
      <c r="V4" s="158"/>
      <c r="W4" s="39"/>
      <c r="X4" s="31"/>
      <c r="Y4" s="36"/>
      <c r="Z4" s="42"/>
      <c r="AA4" s="31"/>
      <c r="AB4" s="31"/>
      <c r="AC4" s="31"/>
      <c r="AD4" s="34"/>
      <c r="AE4" s="31"/>
      <c r="AF4" s="124"/>
      <c r="AG4" s="39"/>
      <c r="AH4" s="19"/>
      <c r="AI4" s="19"/>
      <c r="AJ4" s="19"/>
      <c r="AK4" s="19"/>
      <c r="AL4" s="24"/>
      <c r="AM4" s="31"/>
      <c r="AN4" s="31"/>
      <c r="AO4" s="31"/>
      <c r="AP4" s="31"/>
      <c r="AQ4" s="31"/>
      <c r="AR4" s="159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1983</v>
      </c>
      <c r="C5" s="31" t="s">
        <v>54</v>
      </c>
      <c r="D5" s="42" t="s">
        <v>35</v>
      </c>
      <c r="E5" s="31">
        <v>10</v>
      </c>
      <c r="F5" s="31">
        <v>0</v>
      </c>
      <c r="G5" s="31">
        <v>3</v>
      </c>
      <c r="H5" s="31">
        <v>11</v>
      </c>
      <c r="I5" s="31"/>
      <c r="J5" s="124"/>
      <c r="K5" s="176"/>
      <c r="L5" s="19"/>
      <c r="M5" s="19" t="s">
        <v>145</v>
      </c>
      <c r="N5" s="19"/>
      <c r="O5" s="19"/>
      <c r="P5" s="24"/>
      <c r="Q5" s="31">
        <v>10</v>
      </c>
      <c r="R5" s="31">
        <v>1</v>
      </c>
      <c r="S5" s="31">
        <v>4</v>
      </c>
      <c r="T5" s="31">
        <v>11</v>
      </c>
      <c r="U5" s="31"/>
      <c r="V5" s="158"/>
      <c r="W5" s="39"/>
      <c r="X5" s="31"/>
      <c r="Y5" s="36"/>
      <c r="Z5" s="42"/>
      <c r="AA5" s="31"/>
      <c r="AB5" s="31"/>
      <c r="AC5" s="31"/>
      <c r="AD5" s="34"/>
      <c r="AE5" s="31"/>
      <c r="AF5" s="124"/>
      <c r="AG5" s="39"/>
      <c r="AH5" s="19"/>
      <c r="AI5" s="19"/>
      <c r="AJ5" s="19"/>
      <c r="AK5" s="19"/>
      <c r="AL5" s="24"/>
      <c r="AM5" s="31"/>
      <c r="AN5" s="31"/>
      <c r="AO5" s="31"/>
      <c r="AP5" s="31"/>
      <c r="AQ5" s="31"/>
      <c r="AR5" s="159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1984</v>
      </c>
      <c r="C6" s="31" t="s">
        <v>40</v>
      </c>
      <c r="D6" s="42" t="s">
        <v>35</v>
      </c>
      <c r="E6" s="31">
        <v>9</v>
      </c>
      <c r="F6" s="31">
        <v>0</v>
      </c>
      <c r="G6" s="31">
        <v>7</v>
      </c>
      <c r="H6" s="31">
        <v>8</v>
      </c>
      <c r="I6" s="31"/>
      <c r="J6" s="124"/>
      <c r="K6" s="176"/>
      <c r="L6" s="19"/>
      <c r="M6" s="19"/>
      <c r="N6" s="19"/>
      <c r="O6" s="19"/>
      <c r="P6" s="24"/>
      <c r="Q6" s="31">
        <v>10</v>
      </c>
      <c r="R6" s="31">
        <v>1</v>
      </c>
      <c r="S6" s="31">
        <v>5</v>
      </c>
      <c r="T6" s="31">
        <v>14</v>
      </c>
      <c r="U6" s="31"/>
      <c r="V6" s="158"/>
      <c r="W6" s="39"/>
      <c r="X6" s="31"/>
      <c r="Y6" s="36"/>
      <c r="Z6" s="42"/>
      <c r="AA6" s="31"/>
      <c r="AB6" s="31"/>
      <c r="AC6" s="31"/>
      <c r="AD6" s="34"/>
      <c r="AE6" s="31"/>
      <c r="AF6" s="124"/>
      <c r="AG6" s="39"/>
      <c r="AH6" s="19"/>
      <c r="AI6" s="19"/>
      <c r="AJ6" s="19"/>
      <c r="AK6" s="19"/>
      <c r="AL6" s="24"/>
      <c r="AM6" s="31"/>
      <c r="AN6" s="31"/>
      <c r="AO6" s="31"/>
      <c r="AP6" s="31"/>
      <c r="AQ6" s="31"/>
      <c r="AR6" s="159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1"/>
      <c r="D7" s="42"/>
      <c r="E7" s="31"/>
      <c r="F7" s="31"/>
      <c r="G7" s="31"/>
      <c r="H7" s="31"/>
      <c r="I7" s="31"/>
      <c r="J7" s="124"/>
      <c r="K7" s="176"/>
      <c r="L7" s="19"/>
      <c r="M7" s="19"/>
      <c r="N7" s="19"/>
      <c r="O7" s="19"/>
      <c r="P7" s="24"/>
      <c r="Q7" s="31"/>
      <c r="R7" s="31"/>
      <c r="S7" s="31"/>
      <c r="T7" s="31"/>
      <c r="U7" s="31"/>
      <c r="V7" s="158"/>
      <c r="W7" s="39"/>
      <c r="X7" s="31"/>
      <c r="Y7" s="36"/>
      <c r="Z7" s="42"/>
      <c r="AA7" s="31"/>
      <c r="AB7" s="31"/>
      <c r="AC7" s="31"/>
      <c r="AD7" s="34"/>
      <c r="AE7" s="31"/>
      <c r="AF7" s="124"/>
      <c r="AG7" s="39"/>
      <c r="AH7" s="19"/>
      <c r="AI7" s="19"/>
      <c r="AJ7" s="19"/>
      <c r="AK7" s="19"/>
      <c r="AL7" s="24"/>
      <c r="AM7" s="31"/>
      <c r="AN7" s="31"/>
      <c r="AO7" s="31"/>
      <c r="AP7" s="31"/>
      <c r="AQ7" s="31"/>
      <c r="AR7" s="159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1986</v>
      </c>
      <c r="C8" s="31" t="s">
        <v>38</v>
      </c>
      <c r="D8" s="42" t="s">
        <v>35</v>
      </c>
      <c r="E8" s="31">
        <v>22</v>
      </c>
      <c r="F8" s="31">
        <v>1</v>
      </c>
      <c r="G8" s="31">
        <v>8</v>
      </c>
      <c r="H8" s="31">
        <v>18</v>
      </c>
      <c r="I8" s="31"/>
      <c r="J8" s="124"/>
      <c r="K8" s="24"/>
      <c r="L8" s="19"/>
      <c r="M8" s="19"/>
      <c r="N8" s="19"/>
      <c r="O8" s="19"/>
      <c r="P8" s="24"/>
      <c r="Q8" s="31"/>
      <c r="R8" s="31"/>
      <c r="S8" s="31"/>
      <c r="T8" s="31"/>
      <c r="U8" s="31"/>
      <c r="V8" s="158"/>
      <c r="W8" s="39"/>
      <c r="X8" s="31"/>
      <c r="Y8" s="36"/>
      <c r="Z8" s="42"/>
      <c r="AA8" s="31"/>
      <c r="AB8" s="31"/>
      <c r="AC8" s="31"/>
      <c r="AD8" s="34"/>
      <c r="AE8" s="31"/>
      <c r="AF8" s="124"/>
      <c r="AG8" s="39"/>
      <c r="AH8" s="19"/>
      <c r="AI8" s="19"/>
      <c r="AJ8" s="19"/>
      <c r="AK8" s="19"/>
      <c r="AL8" s="24"/>
      <c r="AM8" s="31"/>
      <c r="AN8" s="31"/>
      <c r="AO8" s="31"/>
      <c r="AP8" s="31"/>
      <c r="AQ8" s="31"/>
      <c r="AR8" s="159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1"/>
      <c r="D9" s="42"/>
      <c r="E9" s="31"/>
      <c r="F9" s="31"/>
      <c r="G9" s="31"/>
      <c r="H9" s="31"/>
      <c r="I9" s="31"/>
      <c r="J9" s="124"/>
      <c r="K9" s="24"/>
      <c r="L9" s="19"/>
      <c r="M9" s="19"/>
      <c r="N9" s="19"/>
      <c r="O9" s="19"/>
      <c r="P9" s="24"/>
      <c r="Q9" s="31"/>
      <c r="R9" s="31"/>
      <c r="S9" s="31"/>
      <c r="T9" s="31"/>
      <c r="U9" s="31"/>
      <c r="V9" s="158"/>
      <c r="W9" s="39"/>
      <c r="X9" s="31"/>
      <c r="Y9" s="36"/>
      <c r="Z9" s="42"/>
      <c r="AA9" s="31"/>
      <c r="AB9" s="31"/>
      <c r="AC9" s="31"/>
      <c r="AD9" s="34"/>
      <c r="AE9" s="31"/>
      <c r="AF9" s="124"/>
      <c r="AG9" s="39"/>
      <c r="AH9" s="19"/>
      <c r="AI9" s="19"/>
      <c r="AJ9" s="19"/>
      <c r="AK9" s="19"/>
      <c r="AL9" s="24"/>
      <c r="AM9" s="31"/>
      <c r="AN9" s="31"/>
      <c r="AO9" s="31"/>
      <c r="AP9" s="31"/>
      <c r="AQ9" s="31"/>
      <c r="AR9" s="159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1993</v>
      </c>
      <c r="C10" s="31" t="s">
        <v>38</v>
      </c>
      <c r="D10" s="42" t="s">
        <v>41</v>
      </c>
      <c r="E10" s="31">
        <v>26</v>
      </c>
      <c r="F10" s="31">
        <v>1</v>
      </c>
      <c r="G10" s="31">
        <v>5</v>
      </c>
      <c r="H10" s="31">
        <v>51</v>
      </c>
      <c r="I10" s="31">
        <v>151</v>
      </c>
      <c r="J10" s="31"/>
      <c r="K10" s="24"/>
      <c r="L10" s="19"/>
      <c r="M10" s="19" t="s">
        <v>40</v>
      </c>
      <c r="N10" s="19"/>
      <c r="O10" s="19" t="s">
        <v>145</v>
      </c>
      <c r="P10" s="24"/>
      <c r="Q10" s="31"/>
      <c r="R10" s="31"/>
      <c r="S10" s="31"/>
      <c r="T10" s="31"/>
      <c r="U10" s="31"/>
      <c r="V10" s="158"/>
      <c r="W10" s="39"/>
      <c r="X10" s="31"/>
      <c r="Y10" s="36"/>
      <c r="Z10" s="42"/>
      <c r="AA10" s="31"/>
      <c r="AB10" s="31"/>
      <c r="AC10" s="31"/>
      <c r="AD10" s="34"/>
      <c r="AE10" s="31"/>
      <c r="AF10" s="124"/>
      <c r="AG10" s="39"/>
      <c r="AH10" s="19"/>
      <c r="AI10" s="19"/>
      <c r="AJ10" s="19"/>
      <c r="AK10" s="19"/>
      <c r="AL10" s="24"/>
      <c r="AM10" s="31"/>
      <c r="AN10" s="31"/>
      <c r="AO10" s="31"/>
      <c r="AP10" s="31"/>
      <c r="AQ10" s="31"/>
      <c r="AR10" s="159"/>
      <c r="AS10" s="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1994</v>
      </c>
      <c r="C11" s="31" t="s">
        <v>36</v>
      </c>
      <c r="D11" s="42" t="s">
        <v>41</v>
      </c>
      <c r="E11" s="31">
        <v>14</v>
      </c>
      <c r="F11" s="31">
        <v>1</v>
      </c>
      <c r="G11" s="31">
        <v>3</v>
      </c>
      <c r="H11" s="31">
        <v>26</v>
      </c>
      <c r="I11" s="31">
        <v>78</v>
      </c>
      <c r="J11" s="31"/>
      <c r="K11" s="24"/>
      <c r="L11" s="19"/>
      <c r="M11" s="19"/>
      <c r="N11" s="19"/>
      <c r="O11" s="19"/>
      <c r="P11" s="24"/>
      <c r="Q11" s="31"/>
      <c r="R11" s="31"/>
      <c r="S11" s="31"/>
      <c r="T11" s="31"/>
      <c r="U11" s="31"/>
      <c r="V11" s="158"/>
      <c r="W11" s="39"/>
      <c r="X11" s="31"/>
      <c r="Y11" s="36"/>
      <c r="Z11" s="42"/>
      <c r="AA11" s="31"/>
      <c r="AB11" s="31"/>
      <c r="AC11" s="31"/>
      <c r="AD11" s="34"/>
      <c r="AE11" s="31"/>
      <c r="AF11" s="124"/>
      <c r="AG11" s="39"/>
      <c r="AH11" s="19"/>
      <c r="AI11" s="19"/>
      <c r="AJ11" s="19"/>
      <c r="AK11" s="19"/>
      <c r="AL11" s="24"/>
      <c r="AM11" s="31"/>
      <c r="AN11" s="31"/>
      <c r="AO11" s="31"/>
      <c r="AP11" s="31"/>
      <c r="AQ11" s="31"/>
      <c r="AR11" s="159"/>
      <c r="AS11" s="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1995</v>
      </c>
      <c r="C12" s="31" t="s">
        <v>52</v>
      </c>
      <c r="D12" s="42" t="s">
        <v>41</v>
      </c>
      <c r="E12" s="31">
        <v>24</v>
      </c>
      <c r="F12" s="31">
        <v>0</v>
      </c>
      <c r="G12" s="31">
        <v>8</v>
      </c>
      <c r="H12" s="31">
        <v>21</v>
      </c>
      <c r="I12" s="31">
        <v>130</v>
      </c>
      <c r="J12" s="31"/>
      <c r="K12" s="24"/>
      <c r="L12" s="19"/>
      <c r="M12" s="19"/>
      <c r="N12" s="19"/>
      <c r="O12" s="19"/>
      <c r="P12" s="24"/>
      <c r="Q12" s="31"/>
      <c r="R12" s="31"/>
      <c r="S12" s="31"/>
      <c r="T12" s="31"/>
      <c r="U12" s="31"/>
      <c r="V12" s="158"/>
      <c r="W12" s="39"/>
      <c r="X12" s="31"/>
      <c r="Y12" s="36"/>
      <c r="Z12" s="42"/>
      <c r="AA12" s="31"/>
      <c r="AB12" s="31"/>
      <c r="AC12" s="31"/>
      <c r="AD12" s="34"/>
      <c r="AE12" s="31"/>
      <c r="AF12" s="124"/>
      <c r="AG12" s="39"/>
      <c r="AH12" s="19"/>
      <c r="AI12" s="19"/>
      <c r="AJ12" s="19"/>
      <c r="AK12" s="19"/>
      <c r="AL12" s="24"/>
      <c r="AM12" s="31"/>
      <c r="AN12" s="31"/>
      <c r="AO12" s="31"/>
      <c r="AP12" s="31"/>
      <c r="AQ12" s="31"/>
      <c r="AR12" s="159"/>
      <c r="AS12" s="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71" t="s">
        <v>140</v>
      </c>
      <c r="C13" s="72"/>
      <c r="D13" s="70"/>
      <c r="E13" s="73">
        <f>SUM(E4:E12)</f>
        <v>106</v>
      </c>
      <c r="F13" s="73">
        <f>SUM(F4:F12)</f>
        <v>3</v>
      </c>
      <c r="G13" s="73">
        <f>SUM(G4:G12)</f>
        <v>34</v>
      </c>
      <c r="H13" s="73">
        <f>SUM(H4:H12)</f>
        <v>135</v>
      </c>
      <c r="I13" s="73">
        <f>SUM(I4:I12)</f>
        <v>359</v>
      </c>
      <c r="J13" s="160">
        <v>0</v>
      </c>
      <c r="K13" s="154">
        <f>SUM(K4:K12)</f>
        <v>0</v>
      </c>
      <c r="L13" s="23"/>
      <c r="M13" s="21"/>
      <c r="N13" s="126"/>
      <c r="O13" s="127"/>
      <c r="P13" s="24"/>
      <c r="Q13" s="73">
        <f>SUM(Q4:Q12)</f>
        <v>23</v>
      </c>
      <c r="R13" s="73">
        <f>SUM(R4:R12)</f>
        <v>2</v>
      </c>
      <c r="S13" s="73">
        <f>SUM(S4:S12)</f>
        <v>9</v>
      </c>
      <c r="T13" s="73">
        <f>SUM(T4:T12)</f>
        <v>26</v>
      </c>
      <c r="U13" s="73">
        <f>SUM(U4:U12)</f>
        <v>0</v>
      </c>
      <c r="V13" s="41">
        <v>0</v>
      </c>
      <c r="W13" s="154">
        <f>SUM(W4:W12)</f>
        <v>0</v>
      </c>
      <c r="X13" s="17" t="s">
        <v>140</v>
      </c>
      <c r="Y13" s="18"/>
      <c r="Z13" s="16"/>
      <c r="AA13" s="73">
        <f>SUM(AA4:AA12)</f>
        <v>0</v>
      </c>
      <c r="AB13" s="73">
        <f>SUM(AB4:AB12)</f>
        <v>0</v>
      </c>
      <c r="AC13" s="73">
        <f>SUM(AC4:AC12)</f>
        <v>0</v>
      </c>
      <c r="AD13" s="73">
        <f>SUM(AD4:AD12)</f>
        <v>0</v>
      </c>
      <c r="AE13" s="73">
        <f>SUM(AE4:AE12)</f>
        <v>0</v>
      </c>
      <c r="AF13" s="160" t="e">
        <f>PRODUCT(AE13/AG13)</f>
        <v>#DIV/0!</v>
      </c>
      <c r="AG13" s="154">
        <f>SUM(AG4:AG12)</f>
        <v>0</v>
      </c>
      <c r="AH13" s="23"/>
      <c r="AI13" s="21"/>
      <c r="AJ13" s="126"/>
      <c r="AK13" s="127"/>
      <c r="AL13" s="24"/>
      <c r="AM13" s="73">
        <f>SUM(AM4:AM12)</f>
        <v>0</v>
      </c>
      <c r="AN13" s="73">
        <f>SUM(AN4:AN12)</f>
        <v>0</v>
      </c>
      <c r="AO13" s="73">
        <f>SUM(AO4:AO12)</f>
        <v>0</v>
      </c>
      <c r="AP13" s="73">
        <f>SUM(AP4:AP12)</f>
        <v>0</v>
      </c>
      <c r="AQ13" s="73">
        <f>SUM(AQ4:AQ12)</f>
        <v>0</v>
      </c>
      <c r="AR13" s="160">
        <v>0</v>
      </c>
      <c r="AS13" s="114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39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39"/>
      <c r="X14" s="44"/>
      <c r="Y14" s="44"/>
      <c r="Z14" s="44"/>
      <c r="AA14" s="44"/>
      <c r="AB14" s="44"/>
      <c r="AC14" s="44"/>
      <c r="AD14" s="44"/>
      <c r="AE14" s="44"/>
      <c r="AF14" s="45"/>
      <c r="AG14" s="39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3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1" t="s">
        <v>141</v>
      </c>
      <c r="C15" s="162"/>
      <c r="D15" s="163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4"/>
      <c r="L15" s="19" t="s">
        <v>27</v>
      </c>
      <c r="M15" s="19" t="s">
        <v>28</v>
      </c>
      <c r="N15" s="19" t="s">
        <v>142</v>
      </c>
      <c r="O15" s="19" t="s">
        <v>143</v>
      </c>
      <c r="Q15" s="47"/>
      <c r="R15" s="47" t="s">
        <v>55</v>
      </c>
      <c r="S15" s="47"/>
      <c r="T15" s="44" t="s">
        <v>56</v>
      </c>
      <c r="U15" s="24"/>
      <c r="V15" s="39"/>
      <c r="W15" s="39"/>
      <c r="X15" s="164"/>
      <c r="Y15" s="164"/>
      <c r="Z15" s="164"/>
      <c r="AA15" s="164"/>
      <c r="AB15" s="164"/>
      <c r="AC15" s="47"/>
      <c r="AD15" s="47"/>
      <c r="AE15" s="47"/>
      <c r="AF15" s="44"/>
      <c r="AG15" s="44"/>
      <c r="AH15" s="44"/>
      <c r="AI15" s="44"/>
      <c r="AJ15" s="44"/>
      <c r="AK15" s="44"/>
      <c r="AM15" s="39"/>
      <c r="AN15" s="164"/>
      <c r="AO15" s="164"/>
      <c r="AP15" s="164"/>
      <c r="AQ15" s="164"/>
      <c r="AR15" s="164"/>
      <c r="AS15" s="16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12</v>
      </c>
      <c r="C16" s="13"/>
      <c r="D16" s="51"/>
      <c r="E16" s="165">
        <v>213</v>
      </c>
      <c r="F16" s="165">
        <v>2</v>
      </c>
      <c r="G16" s="165">
        <v>55</v>
      </c>
      <c r="H16" s="165">
        <v>147</v>
      </c>
      <c r="I16" s="165">
        <v>826</v>
      </c>
      <c r="J16" s="166">
        <v>0.53700000000000003</v>
      </c>
      <c r="K16" s="44">
        <f>PRODUCT(I16/J16)</f>
        <v>1538.1750465549346</v>
      </c>
      <c r="L16" s="167">
        <f>PRODUCT((F16+G16)/E16)</f>
        <v>0.26760563380281688</v>
      </c>
      <c r="M16" s="167">
        <f>PRODUCT(H16/E16)</f>
        <v>0.6901408450704225</v>
      </c>
      <c r="N16" s="167">
        <f>PRODUCT((F16+G16+H16)/E16)</f>
        <v>0.95774647887323938</v>
      </c>
      <c r="O16" s="167">
        <f>PRODUCT(I16/E16)</f>
        <v>3.8779342723004695</v>
      </c>
      <c r="Q16" s="47"/>
      <c r="R16" s="47"/>
      <c r="S16" s="47"/>
      <c r="T16" s="44" t="s">
        <v>57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68" t="s">
        <v>60</v>
      </c>
      <c r="C17" s="169"/>
      <c r="D17" s="170"/>
      <c r="E17" s="165">
        <f>PRODUCT(E13+Q13)</f>
        <v>129</v>
      </c>
      <c r="F17" s="165">
        <f>PRODUCT(F13+R13)</f>
        <v>5</v>
      </c>
      <c r="G17" s="165">
        <f>PRODUCT(G13+S13)</f>
        <v>43</v>
      </c>
      <c r="H17" s="165">
        <f>PRODUCT(H13+T13)</f>
        <v>161</v>
      </c>
      <c r="I17" s="165">
        <f>PRODUCT(I13+U13)</f>
        <v>359</v>
      </c>
      <c r="J17" s="166">
        <v>0</v>
      </c>
      <c r="K17" s="44">
        <f>PRODUCT(K13+W13)</f>
        <v>0</v>
      </c>
      <c r="L17" s="167">
        <f>PRODUCT((F17+G17)/E17)</f>
        <v>0.37209302325581395</v>
      </c>
      <c r="M17" s="167">
        <f>PRODUCT(H17/E17)</f>
        <v>1.248062015503876</v>
      </c>
      <c r="N17" s="167">
        <f>PRODUCT((F17+G17+H17)/E17)</f>
        <v>1.6201550387596899</v>
      </c>
      <c r="O17" s="167">
        <f>PRODUCT(I17/64)</f>
        <v>5.609375</v>
      </c>
      <c r="Q17" s="47"/>
      <c r="R17" s="47"/>
      <c r="S17" s="47"/>
      <c r="T17" s="44" t="s">
        <v>58</v>
      </c>
      <c r="U17" s="44"/>
      <c r="V17" s="44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71" t="s">
        <v>138</v>
      </c>
      <c r="C18" s="172"/>
      <c r="D18" s="173"/>
      <c r="E18" s="165">
        <f>PRODUCT(AA13+AM13)</f>
        <v>0</v>
      </c>
      <c r="F18" s="165">
        <f>PRODUCT(AB13+AN13)</f>
        <v>0</v>
      </c>
      <c r="G18" s="165">
        <f>PRODUCT(AC13+AO13)</f>
        <v>0</v>
      </c>
      <c r="H18" s="165">
        <f>PRODUCT(AD13+AP13)</f>
        <v>0</v>
      </c>
      <c r="I18" s="165">
        <f>PRODUCT(AE13+AQ13)</f>
        <v>0</v>
      </c>
      <c r="J18" s="166">
        <v>0</v>
      </c>
      <c r="K18" s="24">
        <f>PRODUCT(AG13+AS13)</f>
        <v>0</v>
      </c>
      <c r="L18" s="167">
        <v>0</v>
      </c>
      <c r="M18" s="167">
        <v>0</v>
      </c>
      <c r="N18" s="167">
        <v>0</v>
      </c>
      <c r="O18" s="167">
        <v>0</v>
      </c>
      <c r="Q18" s="47"/>
      <c r="R18" s="47"/>
      <c r="S18" s="44"/>
      <c r="T18" s="44"/>
      <c r="U18" s="24"/>
      <c r="V18" s="2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74" t="s">
        <v>140</v>
      </c>
      <c r="C19" s="104"/>
      <c r="D19" s="175"/>
      <c r="E19" s="165">
        <f>SUM(E16:E18)</f>
        <v>342</v>
      </c>
      <c r="F19" s="165">
        <f t="shared" ref="F19:I19" si="0">SUM(F16:F18)</f>
        <v>7</v>
      </c>
      <c r="G19" s="165">
        <f t="shared" si="0"/>
        <v>98</v>
      </c>
      <c r="H19" s="165">
        <f t="shared" si="0"/>
        <v>308</v>
      </c>
      <c r="I19" s="165">
        <f t="shared" si="0"/>
        <v>1185</v>
      </c>
      <c r="J19" s="166">
        <v>0.53700000000000003</v>
      </c>
      <c r="K19" s="44">
        <f>SUM(K16:K18)</f>
        <v>1538.1750465549346</v>
      </c>
      <c r="L19" s="167">
        <f>PRODUCT((F19+G19)/E19)</f>
        <v>0.30701754385964913</v>
      </c>
      <c r="M19" s="167">
        <f>PRODUCT(H19/E19)</f>
        <v>0.90058479532163738</v>
      </c>
      <c r="N19" s="167">
        <f>PRODUCT((F19+G19+H19)/E19)</f>
        <v>1.2076023391812865</v>
      </c>
      <c r="O19" s="167">
        <f>PRODUCT(I19/277)</f>
        <v>4.2779783393501809</v>
      </c>
      <c r="Q19" s="24"/>
      <c r="R19" s="24"/>
      <c r="S19" s="2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24"/>
      <c r="AL184" s="24"/>
    </row>
    <row r="185" spans="12:57" x14ac:dyDescent="0.25">
      <c r="R185" s="39"/>
      <c r="S185" s="3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57" x14ac:dyDescent="0.25">
      <c r="R186" s="39"/>
      <c r="S186" s="3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57" x14ac:dyDescent="0.25">
      <c r="R187" s="39"/>
      <c r="S187" s="3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39"/>
      <c r="S188" s="3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39"/>
      <c r="S189" s="3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39"/>
      <c r="S190" s="3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39"/>
      <c r="S191" s="3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39"/>
      <c r="S192" s="3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30.42578125" style="67" customWidth="1"/>
    <col min="3" max="3" width="20.5703125" style="66" customWidth="1"/>
    <col min="4" max="4" width="10.5703125" style="109" customWidth="1"/>
    <col min="5" max="5" width="8" style="109" customWidth="1"/>
    <col min="6" max="6" width="0.7109375" style="39" customWidth="1"/>
    <col min="7" max="16" width="5.28515625" style="66" customWidth="1"/>
    <col min="17" max="21" width="6.7109375" style="142" customWidth="1"/>
    <col min="22" max="22" width="11.140625" style="66" customWidth="1"/>
    <col min="23" max="23" width="22.140625" style="109" customWidth="1"/>
    <col min="24" max="24" width="9.7109375" style="66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6"/>
      <c r="B1" s="151" t="s">
        <v>133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1"/>
      <c r="R1" s="131"/>
      <c r="S1" s="131"/>
      <c r="T1" s="131"/>
      <c r="U1" s="131"/>
      <c r="V1" s="77"/>
      <c r="W1" s="78"/>
      <c r="X1" s="29"/>
      <c r="Y1" s="1"/>
      <c r="Z1" s="1"/>
      <c r="AA1" s="1"/>
      <c r="AB1" s="1"/>
      <c r="AC1" s="1"/>
      <c r="AD1" s="1"/>
    </row>
    <row r="2" spans="1:32" x14ac:dyDescent="0.25">
      <c r="A2" s="76"/>
      <c r="B2" s="11" t="s">
        <v>33</v>
      </c>
      <c r="C2" s="8" t="s">
        <v>59</v>
      </c>
      <c r="D2" s="69"/>
      <c r="E2" s="12"/>
      <c r="F2" s="80"/>
      <c r="G2" s="69"/>
      <c r="H2" s="12"/>
      <c r="I2" s="12"/>
      <c r="J2" s="12"/>
      <c r="K2" s="12"/>
      <c r="L2" s="12"/>
      <c r="M2" s="12"/>
      <c r="N2" s="12"/>
      <c r="O2" s="12"/>
      <c r="P2" s="12"/>
      <c r="Q2" s="132"/>
      <c r="R2" s="132"/>
      <c r="S2" s="132"/>
      <c r="T2" s="132"/>
      <c r="U2" s="132"/>
      <c r="V2" s="12"/>
      <c r="W2" s="69"/>
      <c r="X2" s="34"/>
      <c r="Y2" s="1"/>
      <c r="Z2" s="1"/>
      <c r="AA2" s="1"/>
      <c r="AB2" s="1"/>
      <c r="AC2" s="1"/>
      <c r="AD2" s="1"/>
    </row>
    <row r="3" spans="1:32" x14ac:dyDescent="0.25">
      <c r="A3" s="81"/>
      <c r="B3" s="75" t="s">
        <v>98</v>
      </c>
      <c r="C3" s="23" t="s">
        <v>86</v>
      </c>
      <c r="D3" s="71" t="s">
        <v>64</v>
      </c>
      <c r="E3" s="74" t="s">
        <v>1</v>
      </c>
      <c r="F3" s="24"/>
      <c r="G3" s="73" t="s">
        <v>65</v>
      </c>
      <c r="H3" s="70" t="s">
        <v>66</v>
      </c>
      <c r="I3" s="70" t="s">
        <v>31</v>
      </c>
      <c r="J3" s="18" t="s">
        <v>67</v>
      </c>
      <c r="K3" s="72" t="s">
        <v>68</v>
      </c>
      <c r="L3" s="72" t="s">
        <v>69</v>
      </c>
      <c r="M3" s="73" t="s">
        <v>70</v>
      </c>
      <c r="N3" s="73" t="s">
        <v>30</v>
      </c>
      <c r="O3" s="70" t="s">
        <v>71</v>
      </c>
      <c r="P3" s="73" t="s">
        <v>66</v>
      </c>
      <c r="Q3" s="133" t="s">
        <v>17</v>
      </c>
      <c r="R3" s="133">
        <v>1</v>
      </c>
      <c r="S3" s="133">
        <v>2</v>
      </c>
      <c r="T3" s="133">
        <v>3</v>
      </c>
      <c r="U3" s="133" t="s">
        <v>72</v>
      </c>
      <c r="V3" s="18" t="s">
        <v>22</v>
      </c>
      <c r="W3" s="17" t="s">
        <v>74</v>
      </c>
      <c r="X3" s="17" t="s">
        <v>75</v>
      </c>
      <c r="Y3" s="1"/>
      <c r="Z3" s="1"/>
      <c r="AA3" s="1"/>
      <c r="AB3" s="1"/>
      <c r="AC3" s="1"/>
      <c r="AD3" s="1"/>
    </row>
    <row r="4" spans="1:32" x14ac:dyDescent="0.25">
      <c r="A4" s="81"/>
      <c r="B4" s="111" t="s">
        <v>87</v>
      </c>
      <c r="C4" s="112" t="s">
        <v>88</v>
      </c>
      <c r="D4" s="111" t="s">
        <v>89</v>
      </c>
      <c r="E4" s="113" t="s">
        <v>35</v>
      </c>
      <c r="F4" s="114"/>
      <c r="G4" s="115"/>
      <c r="H4" s="116"/>
      <c r="I4" s="115">
        <v>1</v>
      </c>
      <c r="J4" s="117" t="s">
        <v>79</v>
      </c>
      <c r="K4" s="117">
        <v>8</v>
      </c>
      <c r="L4" s="117"/>
      <c r="M4" s="117">
        <v>1</v>
      </c>
      <c r="N4" s="115"/>
      <c r="O4" s="116"/>
      <c r="P4" s="115">
        <v>1</v>
      </c>
      <c r="Q4" s="138"/>
      <c r="R4" s="138"/>
      <c r="S4" s="138"/>
      <c r="T4" s="138"/>
      <c r="U4" s="138"/>
      <c r="V4" s="118"/>
      <c r="W4" s="119" t="s">
        <v>90</v>
      </c>
      <c r="X4" s="115">
        <v>106</v>
      </c>
      <c r="Y4" s="1"/>
      <c r="Z4" s="1"/>
      <c r="AA4" s="1"/>
      <c r="AB4" s="1"/>
      <c r="AC4" s="1"/>
      <c r="AD4" s="1"/>
    </row>
    <row r="5" spans="1:32" x14ac:dyDescent="0.25">
      <c r="A5" s="81"/>
      <c r="B5" s="111" t="s">
        <v>91</v>
      </c>
      <c r="C5" s="112" t="s">
        <v>92</v>
      </c>
      <c r="D5" s="111" t="s">
        <v>89</v>
      </c>
      <c r="E5" s="113" t="s">
        <v>35</v>
      </c>
      <c r="F5" s="114"/>
      <c r="G5" s="115"/>
      <c r="H5" s="116"/>
      <c r="I5" s="115">
        <v>1</v>
      </c>
      <c r="J5" s="117" t="s">
        <v>79</v>
      </c>
      <c r="K5" s="117">
        <v>2</v>
      </c>
      <c r="L5" s="117"/>
      <c r="M5" s="117">
        <v>1</v>
      </c>
      <c r="N5" s="115"/>
      <c r="O5" s="116"/>
      <c r="P5" s="115">
        <v>1</v>
      </c>
      <c r="Q5" s="138"/>
      <c r="R5" s="138"/>
      <c r="S5" s="138"/>
      <c r="T5" s="138"/>
      <c r="U5" s="138"/>
      <c r="V5" s="118"/>
      <c r="W5" s="119" t="s">
        <v>93</v>
      </c>
      <c r="X5" s="115"/>
      <c r="Y5" s="1"/>
      <c r="Z5" s="1"/>
      <c r="AA5" s="1"/>
      <c r="AB5" s="1"/>
      <c r="AC5" s="1"/>
      <c r="AD5" s="1"/>
    </row>
    <row r="6" spans="1:32" s="82" customFormat="1" ht="15" customHeight="1" x14ac:dyDescent="0.2">
      <c r="A6" s="76"/>
      <c r="B6" s="23" t="s">
        <v>7</v>
      </c>
      <c r="C6" s="18"/>
      <c r="D6" s="17"/>
      <c r="E6" s="90"/>
      <c r="F6" s="47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2</v>
      </c>
      <c r="Q6" s="92"/>
      <c r="R6" s="92"/>
      <c r="S6" s="92"/>
      <c r="T6" s="92"/>
      <c r="U6" s="92"/>
      <c r="V6" s="41"/>
      <c r="W6" s="91"/>
      <c r="X6" s="92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81"/>
      <c r="B7" s="143"/>
      <c r="C7" s="144"/>
      <c r="D7" s="145"/>
      <c r="E7" s="146"/>
      <c r="F7" s="147"/>
      <c r="G7" s="144"/>
      <c r="H7" s="144"/>
      <c r="I7" s="144"/>
      <c r="J7" s="148"/>
      <c r="K7" s="148"/>
      <c r="L7" s="148"/>
      <c r="M7" s="144"/>
      <c r="N7" s="144"/>
      <c r="O7" s="144"/>
      <c r="P7" s="144"/>
      <c r="Q7" s="149"/>
      <c r="R7" s="149"/>
      <c r="S7" s="149"/>
      <c r="T7" s="149"/>
      <c r="U7" s="149"/>
      <c r="V7" s="144"/>
      <c r="W7" s="145"/>
      <c r="X7" s="150"/>
      <c r="Y7" s="1"/>
      <c r="Z7" s="1"/>
      <c r="AA7" s="1"/>
      <c r="AB7" s="1"/>
      <c r="AC7" s="1"/>
      <c r="AD7" s="1"/>
    </row>
    <row r="8" spans="1:32" x14ac:dyDescent="0.25">
      <c r="A8" s="81"/>
      <c r="B8" s="75" t="s">
        <v>85</v>
      </c>
      <c r="C8" s="23" t="s">
        <v>86</v>
      </c>
      <c r="D8" s="71" t="s">
        <v>64</v>
      </c>
      <c r="E8" s="74" t="s">
        <v>1</v>
      </c>
      <c r="F8" s="24"/>
      <c r="G8" s="73" t="s">
        <v>65</v>
      </c>
      <c r="H8" s="70" t="s">
        <v>66</v>
      </c>
      <c r="I8" s="70" t="s">
        <v>31</v>
      </c>
      <c r="J8" s="18" t="s">
        <v>67</v>
      </c>
      <c r="K8" s="72" t="s">
        <v>68</v>
      </c>
      <c r="L8" s="72" t="s">
        <v>69</v>
      </c>
      <c r="M8" s="73" t="s">
        <v>70</v>
      </c>
      <c r="N8" s="73" t="s">
        <v>30</v>
      </c>
      <c r="O8" s="70" t="s">
        <v>71</v>
      </c>
      <c r="P8" s="73" t="s">
        <v>66</v>
      </c>
      <c r="Q8" s="133" t="s">
        <v>17</v>
      </c>
      <c r="R8" s="133">
        <v>1</v>
      </c>
      <c r="S8" s="133">
        <v>2</v>
      </c>
      <c r="T8" s="133">
        <v>3</v>
      </c>
      <c r="U8" s="133" t="s">
        <v>72</v>
      </c>
      <c r="V8" s="18" t="s">
        <v>22</v>
      </c>
      <c r="W8" s="17" t="s">
        <v>74</v>
      </c>
      <c r="X8" s="17" t="s">
        <v>75</v>
      </c>
      <c r="Y8" s="1"/>
      <c r="Z8" s="1"/>
      <c r="AA8" s="1"/>
      <c r="AB8" s="1"/>
      <c r="AC8" s="1"/>
      <c r="AD8" s="1"/>
    </row>
    <row r="9" spans="1:32" x14ac:dyDescent="0.25">
      <c r="A9" s="81"/>
      <c r="B9" s="111" t="s">
        <v>94</v>
      </c>
      <c r="C9" s="112" t="s">
        <v>95</v>
      </c>
      <c r="D9" s="120" t="s">
        <v>89</v>
      </c>
      <c r="E9" s="121" t="s">
        <v>35</v>
      </c>
      <c r="F9" s="105"/>
      <c r="G9" s="115">
        <v>1</v>
      </c>
      <c r="H9" s="116"/>
      <c r="I9" s="116"/>
      <c r="J9" s="117" t="s">
        <v>79</v>
      </c>
      <c r="K9" s="117">
        <v>3</v>
      </c>
      <c r="L9" s="117" t="s">
        <v>96</v>
      </c>
      <c r="M9" s="117">
        <v>1</v>
      </c>
      <c r="N9" s="115"/>
      <c r="O9" s="116">
        <v>3</v>
      </c>
      <c r="P9" s="115">
        <v>2</v>
      </c>
      <c r="Q9" s="138" t="s">
        <v>112</v>
      </c>
      <c r="R9" s="138" t="s">
        <v>113</v>
      </c>
      <c r="S9" s="138" t="s">
        <v>114</v>
      </c>
      <c r="T9" s="138"/>
      <c r="U9" s="138" t="s">
        <v>115</v>
      </c>
      <c r="V9" s="118">
        <v>0.9</v>
      </c>
      <c r="W9" s="120" t="s">
        <v>97</v>
      </c>
      <c r="X9" s="115">
        <v>1520</v>
      </c>
      <c r="Y9" s="1"/>
      <c r="Z9" s="1"/>
      <c r="AA9" s="1"/>
      <c r="AB9" s="1"/>
      <c r="AC9" s="1"/>
      <c r="AD9" s="1"/>
    </row>
    <row r="10" spans="1:32" x14ac:dyDescent="0.25">
      <c r="A10" s="81"/>
      <c r="B10" s="143"/>
      <c r="C10" s="144"/>
      <c r="D10" s="145"/>
      <c r="E10" s="146"/>
      <c r="F10" s="147"/>
      <c r="G10" s="144"/>
      <c r="H10" s="144"/>
      <c r="I10" s="144"/>
      <c r="J10" s="148"/>
      <c r="K10" s="148"/>
      <c r="L10" s="148"/>
      <c r="M10" s="144"/>
      <c r="N10" s="144"/>
      <c r="O10" s="144"/>
      <c r="P10" s="144"/>
      <c r="Q10" s="149"/>
      <c r="R10" s="149"/>
      <c r="S10" s="149"/>
      <c r="T10" s="149"/>
      <c r="U10" s="149"/>
      <c r="V10" s="144"/>
      <c r="W10" s="145"/>
      <c r="X10" s="150"/>
      <c r="Y10" s="1"/>
      <c r="Z10" s="1"/>
      <c r="AA10" s="1"/>
      <c r="AB10" s="1"/>
      <c r="AC10" s="1"/>
      <c r="AD10" s="1"/>
    </row>
    <row r="11" spans="1:32" s="79" customFormat="1" ht="18.75" customHeight="1" x14ac:dyDescent="0.2">
      <c r="A11" s="76"/>
      <c r="B11" s="110" t="s">
        <v>61</v>
      </c>
      <c r="C11" s="77"/>
      <c r="D11" s="78"/>
      <c r="E11" s="78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31"/>
      <c r="R11" s="131"/>
      <c r="S11" s="131"/>
      <c r="T11" s="131"/>
      <c r="U11" s="131"/>
      <c r="V11" s="77"/>
      <c r="W11" s="78"/>
      <c r="X11" s="29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76"/>
      <c r="B12" s="11" t="s">
        <v>33</v>
      </c>
      <c r="C12" s="8" t="s">
        <v>59</v>
      </c>
      <c r="D12" s="69"/>
      <c r="E12" s="12"/>
      <c r="F12" s="80"/>
      <c r="G12" s="69"/>
      <c r="H12" s="12"/>
      <c r="I12" s="12"/>
      <c r="J12" s="12"/>
      <c r="K12" s="12"/>
      <c r="L12" s="12"/>
      <c r="M12" s="12"/>
      <c r="N12" s="12"/>
      <c r="O12" s="12"/>
      <c r="P12" s="12"/>
      <c r="Q12" s="132"/>
      <c r="R12" s="132"/>
      <c r="S12" s="132"/>
      <c r="T12" s="132"/>
      <c r="U12" s="132"/>
      <c r="V12" s="12"/>
      <c r="W12" s="69"/>
      <c r="X12" s="34"/>
      <c r="Y12" s="1"/>
      <c r="Z12" s="1"/>
      <c r="AA12" s="1"/>
      <c r="AB12" s="1"/>
      <c r="AC12" s="1"/>
      <c r="AD12" s="1"/>
    </row>
    <row r="13" spans="1:32" s="82" customFormat="1" ht="15" customHeight="1" x14ac:dyDescent="0.2">
      <c r="A13" s="81"/>
      <c r="B13" s="75" t="s">
        <v>62</v>
      </c>
      <c r="C13" s="23" t="s">
        <v>63</v>
      </c>
      <c r="D13" s="71" t="s">
        <v>64</v>
      </c>
      <c r="E13" s="74" t="s">
        <v>1</v>
      </c>
      <c r="F13" s="47"/>
      <c r="G13" s="73" t="s">
        <v>65</v>
      </c>
      <c r="H13" s="70" t="s">
        <v>66</v>
      </c>
      <c r="I13" s="70" t="s">
        <v>31</v>
      </c>
      <c r="J13" s="18" t="s">
        <v>67</v>
      </c>
      <c r="K13" s="72" t="s">
        <v>68</v>
      </c>
      <c r="L13" s="72" t="s">
        <v>69</v>
      </c>
      <c r="M13" s="73" t="s">
        <v>70</v>
      </c>
      <c r="N13" s="73" t="s">
        <v>30</v>
      </c>
      <c r="O13" s="70" t="s">
        <v>71</v>
      </c>
      <c r="P13" s="73" t="s">
        <v>66</v>
      </c>
      <c r="Q13" s="133" t="s">
        <v>17</v>
      </c>
      <c r="R13" s="133">
        <v>1</v>
      </c>
      <c r="S13" s="133">
        <v>2</v>
      </c>
      <c r="T13" s="133">
        <v>3</v>
      </c>
      <c r="U13" s="133" t="s">
        <v>72</v>
      </c>
      <c r="V13" s="18" t="s">
        <v>73</v>
      </c>
      <c r="W13" s="17" t="s">
        <v>74</v>
      </c>
      <c r="X13" s="17" t="s">
        <v>75</v>
      </c>
      <c r="Y13" s="24"/>
      <c r="Z13" s="24"/>
      <c r="AA13" s="24"/>
      <c r="AB13" s="24"/>
      <c r="AC13" s="24"/>
      <c r="AD13" s="24"/>
      <c r="AE13" s="24"/>
      <c r="AF13" s="24"/>
    </row>
    <row r="14" spans="1:32" s="82" customFormat="1" ht="15" customHeight="1" x14ac:dyDescent="0.2">
      <c r="A14" s="81"/>
      <c r="B14" s="83" t="s">
        <v>78</v>
      </c>
      <c r="C14" s="84" t="s">
        <v>126</v>
      </c>
      <c r="D14" s="83" t="s">
        <v>76</v>
      </c>
      <c r="E14" s="85" t="s">
        <v>39</v>
      </c>
      <c r="F14" s="47"/>
      <c r="G14" s="86">
        <v>1</v>
      </c>
      <c r="H14" s="86"/>
      <c r="I14" s="86"/>
      <c r="J14" s="87" t="s">
        <v>79</v>
      </c>
      <c r="K14" s="87">
        <v>9</v>
      </c>
      <c r="L14" s="88"/>
      <c r="M14" s="88">
        <v>1</v>
      </c>
      <c r="N14" s="87"/>
      <c r="O14" s="88">
        <v>1</v>
      </c>
      <c r="P14" s="88">
        <v>1</v>
      </c>
      <c r="Q14" s="87" t="s">
        <v>127</v>
      </c>
      <c r="R14" s="87" t="s">
        <v>113</v>
      </c>
      <c r="S14" s="87"/>
      <c r="T14" s="87" t="s">
        <v>128</v>
      </c>
      <c r="U14" s="87" t="s">
        <v>129</v>
      </c>
      <c r="V14" s="89">
        <v>0.5</v>
      </c>
      <c r="W14" s="85" t="s">
        <v>80</v>
      </c>
      <c r="X14" s="32">
        <v>1506</v>
      </c>
      <c r="Y14" s="24"/>
      <c r="Z14" s="24"/>
      <c r="AA14" s="24"/>
      <c r="AB14" s="24"/>
      <c r="AC14" s="24"/>
      <c r="AD14" s="24"/>
      <c r="AE14" s="24"/>
      <c r="AF14" s="24"/>
    </row>
    <row r="15" spans="1:32" s="82" customFormat="1" ht="15" customHeight="1" x14ac:dyDescent="0.2">
      <c r="A15" s="81"/>
      <c r="B15" s="83" t="s">
        <v>81</v>
      </c>
      <c r="C15" s="84" t="s">
        <v>130</v>
      </c>
      <c r="D15" s="83" t="s">
        <v>76</v>
      </c>
      <c r="E15" s="85" t="s">
        <v>41</v>
      </c>
      <c r="F15" s="47"/>
      <c r="G15" s="86">
        <v>1</v>
      </c>
      <c r="H15" s="86"/>
      <c r="I15" s="86"/>
      <c r="J15" s="32"/>
      <c r="K15" s="32" t="s">
        <v>82</v>
      </c>
      <c r="L15" s="88"/>
      <c r="M15" s="88">
        <v>1</v>
      </c>
      <c r="N15" s="87"/>
      <c r="O15" s="88"/>
      <c r="P15" s="88"/>
      <c r="Q15" s="87" t="s">
        <v>113</v>
      </c>
      <c r="R15" s="87"/>
      <c r="S15" s="87" t="s">
        <v>131</v>
      </c>
      <c r="T15" s="87" t="s">
        <v>131</v>
      </c>
      <c r="U15" s="87"/>
      <c r="V15" s="89">
        <v>1</v>
      </c>
      <c r="W15" s="85" t="s">
        <v>83</v>
      </c>
      <c r="X15" s="32">
        <v>1110</v>
      </c>
      <c r="Y15" s="24"/>
      <c r="Z15" s="24"/>
      <c r="AA15" s="24"/>
      <c r="AB15" s="24"/>
      <c r="AC15" s="24"/>
      <c r="AD15" s="24"/>
      <c r="AE15" s="24"/>
      <c r="AF15" s="24"/>
    </row>
    <row r="16" spans="1:32" s="82" customFormat="1" ht="15" customHeight="1" x14ac:dyDescent="0.2">
      <c r="A16" s="76"/>
      <c r="B16" s="23" t="s">
        <v>7</v>
      </c>
      <c r="C16" s="18"/>
      <c r="D16" s="17"/>
      <c r="E16" s="90"/>
      <c r="F16" s="47"/>
      <c r="G16" s="19">
        <v>2</v>
      </c>
      <c r="H16" s="19"/>
      <c r="I16" s="19"/>
      <c r="J16" s="18"/>
      <c r="K16" s="18"/>
      <c r="L16" s="18"/>
      <c r="M16" s="19">
        <v>2</v>
      </c>
      <c r="N16" s="19"/>
      <c r="O16" s="19">
        <f t="shared" ref="O16:P16" si="0">SUM(O14:O14)</f>
        <v>1</v>
      </c>
      <c r="P16" s="19">
        <f t="shared" si="0"/>
        <v>1</v>
      </c>
      <c r="Q16" s="92" t="s">
        <v>132</v>
      </c>
      <c r="R16" s="92" t="s">
        <v>113</v>
      </c>
      <c r="S16" s="92" t="s">
        <v>131</v>
      </c>
      <c r="T16" s="92" t="s">
        <v>125</v>
      </c>
      <c r="U16" s="92" t="s">
        <v>129</v>
      </c>
      <c r="V16" s="41">
        <v>0.625</v>
      </c>
      <c r="W16" s="91"/>
      <c r="X16" s="92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81"/>
      <c r="B17" s="93" t="s">
        <v>77</v>
      </c>
      <c r="C17" s="94" t="s">
        <v>84</v>
      </c>
      <c r="D17" s="95"/>
      <c r="E17" s="96"/>
      <c r="F17" s="97"/>
      <c r="G17" s="98"/>
      <c r="H17" s="96"/>
      <c r="I17" s="99"/>
      <c r="J17" s="96"/>
      <c r="K17" s="96"/>
      <c r="L17" s="96"/>
      <c r="M17" s="96"/>
      <c r="N17" s="96"/>
      <c r="O17" s="96"/>
      <c r="P17" s="96"/>
      <c r="Q17" s="134"/>
      <c r="R17" s="135"/>
      <c r="S17" s="134"/>
      <c r="T17" s="134"/>
      <c r="U17" s="134"/>
      <c r="V17" s="96"/>
      <c r="W17" s="94"/>
      <c r="X17" s="100"/>
      <c r="Y17" s="1"/>
      <c r="Z17" s="1"/>
      <c r="AA17" s="1"/>
      <c r="AB17" s="1"/>
      <c r="AC17" s="1"/>
      <c r="AD17" s="1"/>
    </row>
    <row r="18" spans="1:30" x14ac:dyDescent="0.25">
      <c r="A18" s="81"/>
      <c r="B18" s="101"/>
      <c r="C18" s="102"/>
      <c r="D18" s="103"/>
      <c r="E18" s="104"/>
      <c r="F18" s="104"/>
      <c r="G18" s="102"/>
      <c r="H18" s="105"/>
      <c r="I18" s="105"/>
      <c r="J18" s="105"/>
      <c r="K18" s="105"/>
      <c r="L18" s="105"/>
      <c r="M18" s="102"/>
      <c r="N18" s="105"/>
      <c r="O18" s="105"/>
      <c r="P18" s="105"/>
      <c r="Q18" s="136"/>
      <c r="R18" s="137"/>
      <c r="S18" s="136"/>
      <c r="T18" s="136"/>
      <c r="U18" s="136"/>
      <c r="V18" s="105"/>
      <c r="W18" s="102"/>
      <c r="X18" s="106"/>
      <c r="Y18" s="1"/>
      <c r="Z18" s="1"/>
      <c r="AA18" s="1"/>
      <c r="AB18" s="1"/>
      <c r="AC18" s="1"/>
      <c r="AD18" s="1"/>
    </row>
    <row r="19" spans="1:30" x14ac:dyDescent="0.25">
      <c r="A19" s="81"/>
      <c r="B19" s="107"/>
      <c r="C19" s="44"/>
      <c r="D19" s="107"/>
      <c r="E19" s="108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39"/>
      <c r="R19" s="139"/>
      <c r="S19" s="139"/>
      <c r="T19" s="139"/>
      <c r="U19" s="139"/>
      <c r="V19" s="44"/>
      <c r="W19" s="107"/>
      <c r="X19" s="44"/>
      <c r="Y19" s="1"/>
      <c r="Z19" s="1"/>
      <c r="AA19" s="1"/>
      <c r="AB19" s="1"/>
      <c r="AC19" s="1"/>
      <c r="AD19" s="1"/>
    </row>
    <row r="20" spans="1:30" x14ac:dyDescent="0.25">
      <c r="A20" s="81"/>
      <c r="B20" s="107"/>
      <c r="C20" s="44"/>
      <c r="D20" s="107"/>
      <c r="E20" s="108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39"/>
      <c r="R20" s="139"/>
      <c r="S20" s="139"/>
      <c r="T20" s="139"/>
      <c r="U20" s="139"/>
      <c r="V20" s="44"/>
      <c r="W20" s="107"/>
      <c r="X20" s="44"/>
      <c r="Y20" s="1"/>
      <c r="Z20" s="1"/>
      <c r="AA20" s="1"/>
      <c r="AB20" s="1"/>
      <c r="AC20" s="1"/>
      <c r="AD20" s="1"/>
    </row>
    <row r="21" spans="1:30" x14ac:dyDescent="0.25">
      <c r="A21" s="81"/>
      <c r="B21" s="107"/>
      <c r="C21" s="44"/>
      <c r="D21" s="107"/>
      <c r="E21" s="108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39"/>
      <c r="R21" s="139"/>
      <c r="S21" s="139"/>
      <c r="T21" s="139"/>
      <c r="U21" s="139"/>
      <c r="V21" s="44"/>
      <c r="W21" s="107"/>
      <c r="X21" s="44"/>
      <c r="Y21" s="1"/>
      <c r="Z21" s="1"/>
      <c r="AA21" s="1"/>
      <c r="AB21" s="1"/>
      <c r="AC21" s="1"/>
      <c r="AD21" s="1"/>
    </row>
    <row r="22" spans="1:30" x14ac:dyDescent="0.25">
      <c r="A22" s="81"/>
      <c r="B22" s="107"/>
      <c r="C22" s="44"/>
      <c r="D22" s="107"/>
      <c r="E22" s="108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39"/>
      <c r="R22" s="139"/>
      <c r="S22" s="139"/>
      <c r="T22" s="139"/>
      <c r="U22" s="139"/>
      <c r="V22" s="44"/>
      <c r="W22" s="107"/>
      <c r="X22" s="44"/>
      <c r="Y22" s="1"/>
      <c r="Z22" s="1"/>
      <c r="AA22" s="1"/>
      <c r="AB22" s="1"/>
      <c r="AC22" s="1"/>
      <c r="AD22" s="1"/>
    </row>
    <row r="23" spans="1:30" x14ac:dyDescent="0.25">
      <c r="A23" s="81"/>
      <c r="B23" s="107"/>
      <c r="C23" s="44"/>
      <c r="D23" s="107"/>
      <c r="E23" s="108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39"/>
      <c r="R23" s="139"/>
      <c r="S23" s="139"/>
      <c r="T23" s="139"/>
      <c r="U23" s="139"/>
      <c r="V23" s="44"/>
      <c r="W23" s="107"/>
      <c r="X23" s="44"/>
      <c r="Y23" s="1"/>
      <c r="Z23" s="1"/>
      <c r="AA23" s="1"/>
      <c r="AB23" s="1"/>
      <c r="AC23" s="1"/>
      <c r="AD23" s="1"/>
    </row>
    <row r="24" spans="1:30" x14ac:dyDescent="0.25">
      <c r="A24" s="81"/>
      <c r="B24" s="107"/>
      <c r="C24" s="44"/>
      <c r="D24" s="107"/>
      <c r="E24" s="108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39"/>
      <c r="R24" s="139"/>
      <c r="S24" s="139"/>
      <c r="T24" s="139"/>
      <c r="U24" s="139"/>
      <c r="V24" s="44"/>
      <c r="W24" s="107"/>
      <c r="X24" s="44"/>
      <c r="Y24" s="1"/>
      <c r="Z24" s="1"/>
      <c r="AA24" s="1"/>
      <c r="AB24" s="1"/>
      <c r="AC24" s="1"/>
      <c r="AD24" s="1"/>
    </row>
    <row r="25" spans="1:30" x14ac:dyDescent="0.25">
      <c r="A25" s="81"/>
      <c r="B25" s="107"/>
      <c r="C25" s="44"/>
      <c r="D25" s="107"/>
      <c r="E25" s="108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39"/>
      <c r="R25" s="139"/>
      <c r="S25" s="139"/>
      <c r="T25" s="139"/>
      <c r="U25" s="139"/>
      <c r="V25" s="44"/>
      <c r="W25" s="107"/>
      <c r="X25" s="44"/>
      <c r="Y25" s="1"/>
      <c r="Z25" s="1"/>
      <c r="AA25" s="1"/>
      <c r="AB25" s="1"/>
      <c r="AC25" s="1"/>
      <c r="AD25" s="1"/>
    </row>
    <row r="26" spans="1:30" x14ac:dyDescent="0.25">
      <c r="A26" s="81"/>
      <c r="B26" s="107"/>
      <c r="C26" s="44"/>
      <c r="D26" s="107"/>
      <c r="E26" s="108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39"/>
      <c r="R26" s="139"/>
      <c r="S26" s="139"/>
      <c r="T26" s="139"/>
      <c r="U26" s="139"/>
      <c r="V26" s="44"/>
      <c r="W26" s="107"/>
      <c r="X26" s="44"/>
      <c r="Y26" s="1"/>
      <c r="Z26" s="1"/>
      <c r="AA26" s="1"/>
      <c r="AB26" s="1"/>
      <c r="AC26" s="1"/>
      <c r="AD26" s="1"/>
    </row>
    <row r="27" spans="1:30" x14ac:dyDescent="0.25">
      <c r="A27" s="81"/>
      <c r="B27" s="107"/>
      <c r="C27" s="44"/>
      <c r="D27" s="107"/>
      <c r="E27" s="108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39"/>
      <c r="R27" s="139"/>
      <c r="S27" s="139"/>
      <c r="T27" s="139"/>
      <c r="U27" s="139"/>
      <c r="V27" s="44"/>
      <c r="W27" s="107"/>
      <c r="X27" s="44"/>
      <c r="Y27" s="1"/>
      <c r="Z27" s="1"/>
      <c r="AA27" s="1"/>
      <c r="AB27" s="1"/>
      <c r="AC27" s="1"/>
      <c r="AD27" s="1"/>
    </row>
    <row r="28" spans="1:30" x14ac:dyDescent="0.25">
      <c r="A28" s="81"/>
      <c r="B28" s="107"/>
      <c r="C28" s="44"/>
      <c r="D28" s="107"/>
      <c r="E28" s="108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39"/>
      <c r="R28" s="139"/>
      <c r="S28" s="139"/>
      <c r="T28" s="139"/>
      <c r="U28" s="139"/>
      <c r="V28" s="44"/>
      <c r="W28" s="107"/>
      <c r="X28" s="44"/>
      <c r="Y28" s="1"/>
      <c r="Z28" s="1"/>
      <c r="AA28" s="1"/>
      <c r="AB28" s="1"/>
      <c r="AC28" s="1"/>
      <c r="AD28" s="1"/>
    </row>
    <row r="29" spans="1:30" x14ac:dyDescent="0.25">
      <c r="A29" s="81"/>
      <c r="B29" s="107"/>
      <c r="C29" s="44"/>
      <c r="D29" s="107"/>
      <c r="E29" s="108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39"/>
      <c r="R29" s="139"/>
      <c r="S29" s="139"/>
      <c r="T29" s="139"/>
      <c r="U29" s="139"/>
      <c r="V29" s="44"/>
      <c r="W29" s="107"/>
      <c r="X29" s="44"/>
      <c r="Y29" s="1"/>
      <c r="Z29" s="1"/>
      <c r="AA29" s="1"/>
      <c r="AB29" s="1"/>
      <c r="AC29" s="1"/>
      <c r="AD29" s="1"/>
    </row>
    <row r="30" spans="1:30" x14ac:dyDescent="0.25">
      <c r="A30" s="81"/>
      <c r="B30" s="107"/>
      <c r="C30" s="44"/>
      <c r="D30" s="107"/>
      <c r="E30" s="108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39"/>
      <c r="R30" s="139"/>
      <c r="S30" s="139"/>
      <c r="T30" s="139"/>
      <c r="U30" s="139"/>
      <c r="V30" s="44"/>
      <c r="W30" s="107"/>
      <c r="X30" s="44"/>
      <c r="Y30" s="1"/>
      <c r="Z30" s="1"/>
      <c r="AA30" s="1"/>
      <c r="AB30" s="1"/>
      <c r="AC30" s="1"/>
      <c r="AD30" s="1"/>
    </row>
    <row r="31" spans="1:30" x14ac:dyDescent="0.25">
      <c r="A31" s="81"/>
      <c r="B31" s="107"/>
      <c r="C31" s="44"/>
      <c r="D31" s="107"/>
      <c r="E31" s="107"/>
      <c r="F31" s="24"/>
      <c r="G31" s="44"/>
      <c r="H31" s="47"/>
      <c r="I31" s="44"/>
      <c r="J31" s="24"/>
      <c r="K31" s="24"/>
      <c r="L31" s="24"/>
      <c r="M31" s="24"/>
      <c r="N31" s="65"/>
      <c r="O31" s="65"/>
      <c r="P31" s="24"/>
      <c r="Q31" s="140"/>
      <c r="R31" s="140"/>
      <c r="S31" s="140"/>
      <c r="T31" s="140"/>
      <c r="U31" s="140"/>
      <c r="V31" s="24"/>
      <c r="W31" s="107"/>
      <c r="X31" s="24"/>
      <c r="Y31" s="1"/>
      <c r="Z31" s="1"/>
      <c r="AA31" s="1"/>
      <c r="AB31" s="1"/>
      <c r="AC31" s="1"/>
      <c r="AD31" s="1"/>
    </row>
    <row r="32" spans="1:30" x14ac:dyDescent="0.25">
      <c r="A32" s="81"/>
      <c r="B32" s="107"/>
      <c r="C32" s="44"/>
      <c r="D32" s="107"/>
      <c r="E32" s="107"/>
      <c r="F32" s="24"/>
      <c r="G32" s="44"/>
      <c r="H32" s="47"/>
      <c r="I32" s="44"/>
      <c r="J32" s="24"/>
      <c r="K32" s="24"/>
      <c r="L32" s="24"/>
      <c r="M32" s="24"/>
      <c r="N32" s="65"/>
      <c r="O32" s="65"/>
      <c r="P32" s="24"/>
      <c r="Q32" s="140"/>
      <c r="R32" s="140"/>
      <c r="S32" s="140"/>
      <c r="T32" s="140"/>
      <c r="U32" s="140"/>
      <c r="V32" s="24"/>
      <c r="W32" s="107"/>
      <c r="X32" s="24"/>
      <c r="Y32" s="1"/>
      <c r="Z32" s="1"/>
      <c r="AA32" s="1"/>
      <c r="AB32" s="1"/>
      <c r="AC32" s="1"/>
      <c r="AD32" s="1"/>
    </row>
    <row r="33" spans="1:30" x14ac:dyDescent="0.25">
      <c r="A33" s="81"/>
      <c r="B33" s="107"/>
      <c r="C33" s="44"/>
      <c r="D33" s="107"/>
      <c r="E33" s="107"/>
      <c r="F33" s="24"/>
      <c r="G33" s="44"/>
      <c r="H33" s="47"/>
      <c r="I33" s="44"/>
      <c r="J33" s="24"/>
      <c r="K33" s="24"/>
      <c r="L33" s="24"/>
      <c r="M33" s="24"/>
      <c r="N33" s="65"/>
      <c r="O33" s="65"/>
      <c r="P33" s="24"/>
      <c r="Q33" s="140"/>
      <c r="R33" s="140"/>
      <c r="S33" s="140"/>
      <c r="T33" s="140"/>
      <c r="U33" s="140"/>
      <c r="V33" s="24"/>
      <c r="W33" s="107"/>
      <c r="X33" s="24"/>
      <c r="Y33" s="1"/>
      <c r="Z33" s="1"/>
      <c r="AA33" s="1"/>
      <c r="AB33" s="1"/>
      <c r="AC33" s="1"/>
      <c r="AD33" s="1"/>
    </row>
    <row r="34" spans="1:30" x14ac:dyDescent="0.25">
      <c r="A34" s="81"/>
      <c r="B34" s="107"/>
      <c r="C34" s="44"/>
      <c r="D34" s="107"/>
      <c r="E34" s="107"/>
      <c r="F34" s="24"/>
      <c r="G34" s="44"/>
      <c r="H34" s="47"/>
      <c r="I34" s="44"/>
      <c r="J34" s="24"/>
      <c r="K34" s="24"/>
      <c r="L34" s="24"/>
      <c r="M34" s="24"/>
      <c r="N34" s="65"/>
      <c r="O34" s="65"/>
      <c r="P34" s="24"/>
      <c r="Q34" s="140"/>
      <c r="R34" s="140"/>
      <c r="S34" s="140"/>
      <c r="T34" s="140"/>
      <c r="U34" s="140"/>
      <c r="V34" s="24"/>
      <c r="W34" s="107"/>
      <c r="X34" s="24"/>
      <c r="Y34" s="1"/>
      <c r="Z34" s="1"/>
      <c r="AA34" s="1"/>
      <c r="AB34" s="1"/>
      <c r="AC34" s="1"/>
      <c r="AD34" s="1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41"/>
      <c r="R46" s="141"/>
      <c r="S46" s="141"/>
      <c r="T46" s="141"/>
      <c r="U46" s="141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41"/>
      <c r="R47" s="141"/>
      <c r="S47" s="141"/>
      <c r="T47" s="141"/>
      <c r="U47" s="141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41"/>
      <c r="R48" s="141"/>
      <c r="S48" s="141"/>
      <c r="T48" s="141"/>
      <c r="U48" s="141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41"/>
      <c r="R49" s="141"/>
      <c r="S49" s="141"/>
      <c r="T49" s="141"/>
      <c r="U49" s="14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41"/>
      <c r="R50" s="141"/>
      <c r="S50" s="141"/>
      <c r="T50" s="141"/>
      <c r="U50" s="14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41"/>
      <c r="R51" s="141"/>
      <c r="S51" s="141"/>
      <c r="T51" s="141"/>
      <c r="U51" s="14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41"/>
      <c r="R52" s="141"/>
      <c r="S52" s="141"/>
      <c r="T52" s="141"/>
      <c r="U52" s="14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41"/>
      <c r="R53" s="141"/>
      <c r="S53" s="141"/>
      <c r="T53" s="141"/>
      <c r="U53" s="14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41"/>
      <c r="R54" s="141"/>
      <c r="S54" s="141"/>
      <c r="T54" s="141"/>
      <c r="U54" s="14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41"/>
      <c r="R55" s="141"/>
      <c r="S55" s="141"/>
      <c r="T55" s="141"/>
      <c r="U55" s="14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41"/>
      <c r="R56" s="141"/>
      <c r="S56" s="141"/>
      <c r="T56" s="141"/>
      <c r="U56" s="14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41"/>
      <c r="R57" s="141"/>
      <c r="S57" s="141"/>
      <c r="T57" s="141"/>
      <c r="U57" s="14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41"/>
      <c r="R58" s="141"/>
      <c r="S58" s="141"/>
      <c r="T58" s="141"/>
      <c r="U58" s="14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41"/>
      <c r="R59" s="141"/>
      <c r="S59" s="141"/>
      <c r="T59" s="141"/>
      <c r="U59" s="14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41"/>
      <c r="R60" s="141"/>
      <c r="S60" s="141"/>
      <c r="T60" s="141"/>
      <c r="U60" s="141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41"/>
      <c r="R61" s="141"/>
      <c r="S61" s="141"/>
      <c r="T61" s="141"/>
      <c r="U61" s="14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41"/>
      <c r="R62" s="141"/>
      <c r="S62" s="141"/>
      <c r="T62" s="141"/>
      <c r="U62" s="14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41"/>
      <c r="R63" s="141"/>
      <c r="S63" s="141"/>
      <c r="T63" s="141"/>
      <c r="U63" s="14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41"/>
      <c r="R64" s="141"/>
      <c r="S64" s="141"/>
      <c r="T64" s="141"/>
      <c r="U64" s="14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1"/>
      <c r="R65" s="141"/>
      <c r="S65" s="141"/>
      <c r="T65" s="141"/>
      <c r="U65" s="14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1"/>
      <c r="R66" s="141"/>
      <c r="S66" s="141"/>
      <c r="T66" s="141"/>
      <c r="U66" s="14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1"/>
      <c r="R67" s="141"/>
      <c r="S67" s="141"/>
      <c r="T67" s="141"/>
      <c r="U67" s="14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1"/>
      <c r="R68" s="141"/>
      <c r="S68" s="141"/>
      <c r="T68" s="141"/>
      <c r="U68" s="14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1"/>
      <c r="R69" s="141"/>
      <c r="S69" s="141"/>
      <c r="T69" s="141"/>
      <c r="U69" s="14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1"/>
      <c r="R70" s="141"/>
      <c r="S70" s="141"/>
      <c r="T70" s="141"/>
      <c r="U70" s="14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1"/>
      <c r="R71" s="141"/>
      <c r="S71" s="141"/>
      <c r="T71" s="141"/>
      <c r="U71" s="14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1"/>
      <c r="R72" s="141"/>
      <c r="S72" s="141"/>
      <c r="T72" s="141"/>
      <c r="U72" s="141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1"/>
      <c r="R73" s="141"/>
      <c r="S73" s="141"/>
      <c r="T73" s="141"/>
      <c r="U73" s="141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1"/>
      <c r="R74" s="141"/>
      <c r="S74" s="141"/>
      <c r="T74" s="141"/>
      <c r="U74" s="14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1"/>
      <c r="R75" s="141"/>
      <c r="S75" s="141"/>
      <c r="T75" s="141"/>
      <c r="U75" s="14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1"/>
      <c r="R76" s="141"/>
      <c r="S76" s="141"/>
      <c r="T76" s="141"/>
      <c r="U76" s="14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1"/>
      <c r="R77" s="141"/>
      <c r="S77" s="141"/>
      <c r="T77" s="141"/>
      <c r="U77" s="141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1"/>
      <c r="R78" s="141"/>
      <c r="S78" s="141"/>
      <c r="T78" s="141"/>
      <c r="U78" s="141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1"/>
      <c r="R79" s="141"/>
      <c r="S79" s="141"/>
      <c r="T79" s="141"/>
      <c r="U79" s="141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1"/>
      <c r="R80" s="141"/>
      <c r="S80" s="141"/>
      <c r="T80" s="141"/>
      <c r="U80" s="14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1"/>
      <c r="R81" s="141"/>
      <c r="S81" s="141"/>
      <c r="T81" s="141"/>
      <c r="U81" s="14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1"/>
      <c r="R82" s="141"/>
      <c r="S82" s="141"/>
      <c r="T82" s="141"/>
      <c r="U82" s="14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1"/>
      <c r="R83" s="141"/>
      <c r="S83" s="141"/>
      <c r="T83" s="141"/>
      <c r="U83" s="14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1"/>
      <c r="R84" s="141"/>
      <c r="S84" s="141"/>
      <c r="T84" s="141"/>
      <c r="U84" s="14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1"/>
      <c r="R85" s="141"/>
      <c r="S85" s="141"/>
      <c r="T85" s="141"/>
      <c r="U85" s="14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1"/>
      <c r="R86" s="141"/>
      <c r="S86" s="141"/>
      <c r="T86" s="141"/>
      <c r="U86" s="14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1"/>
      <c r="R87" s="141"/>
      <c r="S87" s="141"/>
      <c r="T87" s="141"/>
      <c r="U87" s="14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1"/>
      <c r="R88" s="141"/>
      <c r="S88" s="141"/>
      <c r="T88" s="141"/>
      <c r="U88" s="14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1"/>
      <c r="R89" s="141"/>
      <c r="S89" s="141"/>
      <c r="T89" s="141"/>
      <c r="U89" s="14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1"/>
      <c r="R90" s="141"/>
      <c r="S90" s="141"/>
      <c r="T90" s="141"/>
      <c r="U90" s="14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1"/>
      <c r="R91" s="141"/>
      <c r="S91" s="141"/>
      <c r="T91" s="141"/>
      <c r="U91" s="14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1"/>
      <c r="R92" s="141"/>
      <c r="S92" s="141"/>
      <c r="T92" s="141"/>
      <c r="U92" s="14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1"/>
      <c r="R93" s="141"/>
      <c r="S93" s="141"/>
      <c r="T93" s="141"/>
      <c r="U93" s="14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1"/>
      <c r="R94" s="141"/>
      <c r="S94" s="141"/>
      <c r="T94" s="141"/>
      <c r="U94" s="14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1"/>
      <c r="R95" s="141"/>
      <c r="S95" s="141"/>
      <c r="T95" s="141"/>
      <c r="U95" s="14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1"/>
      <c r="R96" s="141"/>
      <c r="S96" s="141"/>
      <c r="T96" s="141"/>
      <c r="U96" s="14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1"/>
      <c r="R97" s="141"/>
      <c r="S97" s="141"/>
      <c r="T97" s="141"/>
      <c r="U97" s="14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1"/>
      <c r="R98" s="141"/>
      <c r="S98" s="141"/>
      <c r="T98" s="141"/>
      <c r="U98" s="14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1"/>
      <c r="R99" s="141"/>
      <c r="S99" s="141"/>
      <c r="T99" s="141"/>
      <c r="U99" s="14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1"/>
      <c r="R100" s="141"/>
      <c r="S100" s="141"/>
      <c r="T100" s="141"/>
      <c r="U100" s="14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1"/>
      <c r="R101" s="141"/>
      <c r="S101" s="141"/>
      <c r="T101" s="141"/>
      <c r="U101" s="14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1"/>
      <c r="R102" s="141"/>
      <c r="S102" s="141"/>
      <c r="T102" s="141"/>
      <c r="U102" s="14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1"/>
      <c r="R103" s="141"/>
      <c r="S103" s="141"/>
      <c r="T103" s="141"/>
      <c r="U103" s="14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1"/>
      <c r="R104" s="141"/>
      <c r="S104" s="141"/>
      <c r="T104" s="141"/>
      <c r="U104" s="14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1"/>
      <c r="R105" s="141"/>
      <c r="S105" s="141"/>
      <c r="T105" s="141"/>
      <c r="U105" s="14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1"/>
      <c r="R106" s="141"/>
      <c r="S106" s="141"/>
      <c r="T106" s="141"/>
      <c r="U106" s="14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1"/>
      <c r="R107" s="141"/>
      <c r="S107" s="141"/>
      <c r="T107" s="141"/>
      <c r="U107" s="14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1"/>
      <c r="R108" s="141"/>
      <c r="S108" s="141"/>
      <c r="T108" s="141"/>
      <c r="U108" s="14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1"/>
      <c r="R109" s="141"/>
      <c r="S109" s="141"/>
      <c r="T109" s="141"/>
      <c r="U109" s="14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1"/>
      <c r="R110" s="141"/>
      <c r="S110" s="141"/>
      <c r="T110" s="141"/>
      <c r="U110" s="14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1"/>
      <c r="R111" s="141"/>
      <c r="S111" s="141"/>
      <c r="T111" s="141"/>
      <c r="U111" s="14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1"/>
      <c r="R112" s="141"/>
      <c r="S112" s="141"/>
      <c r="T112" s="141"/>
      <c r="U112" s="14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1"/>
      <c r="R113" s="141"/>
      <c r="S113" s="141"/>
      <c r="T113" s="141"/>
      <c r="U113" s="14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1"/>
      <c r="R114" s="141"/>
      <c r="S114" s="141"/>
      <c r="T114" s="141"/>
      <c r="U114" s="14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1"/>
      <c r="R115" s="141"/>
      <c r="S115" s="141"/>
      <c r="T115" s="141"/>
      <c r="U115" s="14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1"/>
      <c r="R116" s="141"/>
      <c r="S116" s="141"/>
      <c r="T116" s="141"/>
      <c r="U116" s="14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1"/>
      <c r="R117" s="141"/>
      <c r="S117" s="141"/>
      <c r="T117" s="141"/>
      <c r="U117" s="14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1"/>
      <c r="R118" s="141"/>
      <c r="S118" s="141"/>
      <c r="T118" s="141"/>
      <c r="U118" s="14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1"/>
      <c r="R119" s="141"/>
      <c r="S119" s="141"/>
      <c r="T119" s="141"/>
      <c r="U119" s="14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1"/>
      <c r="R120" s="141"/>
      <c r="S120" s="141"/>
      <c r="T120" s="141"/>
      <c r="U120" s="14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1"/>
      <c r="R121" s="141"/>
      <c r="S121" s="141"/>
      <c r="T121" s="141"/>
      <c r="U121" s="14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1"/>
      <c r="R122" s="141"/>
      <c r="S122" s="141"/>
      <c r="T122" s="141"/>
      <c r="U122" s="14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1"/>
      <c r="R123" s="141"/>
      <c r="S123" s="141"/>
      <c r="T123" s="141"/>
      <c r="U123" s="14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1"/>
      <c r="R124" s="141"/>
      <c r="S124" s="141"/>
      <c r="T124" s="141"/>
      <c r="U124" s="14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1"/>
      <c r="R125" s="141"/>
      <c r="S125" s="141"/>
      <c r="T125" s="141"/>
      <c r="U125" s="14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1"/>
      <c r="R126" s="141"/>
      <c r="S126" s="141"/>
      <c r="T126" s="141"/>
      <c r="U126" s="14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1"/>
      <c r="R127" s="141"/>
      <c r="S127" s="141"/>
      <c r="T127" s="141"/>
      <c r="U127" s="14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1"/>
      <c r="R128" s="141"/>
      <c r="S128" s="141"/>
      <c r="T128" s="141"/>
      <c r="U128" s="14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1"/>
      <c r="R129" s="141"/>
      <c r="S129" s="141"/>
      <c r="T129" s="141"/>
      <c r="U129" s="14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1"/>
      <c r="R130" s="141"/>
      <c r="S130" s="141"/>
      <c r="T130" s="141"/>
      <c r="U130" s="14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1"/>
      <c r="R131" s="141"/>
      <c r="S131" s="141"/>
      <c r="T131" s="141"/>
      <c r="U131" s="14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1"/>
      <c r="R132" s="141"/>
      <c r="S132" s="141"/>
      <c r="T132" s="141"/>
      <c r="U132" s="14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1"/>
      <c r="R133" s="141"/>
      <c r="S133" s="141"/>
      <c r="T133" s="141"/>
      <c r="U133" s="14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1"/>
      <c r="R134" s="141"/>
      <c r="S134" s="141"/>
      <c r="T134" s="141"/>
      <c r="U134" s="14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1"/>
      <c r="R135" s="141"/>
      <c r="S135" s="141"/>
      <c r="T135" s="141"/>
      <c r="U135" s="14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1"/>
      <c r="R136" s="141"/>
      <c r="S136" s="141"/>
      <c r="T136" s="141"/>
      <c r="U136" s="14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1"/>
      <c r="R137" s="141"/>
      <c r="S137" s="141"/>
      <c r="T137" s="141"/>
      <c r="U137" s="14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1"/>
      <c r="R138" s="141"/>
      <c r="S138" s="141"/>
      <c r="T138" s="141"/>
      <c r="U138" s="14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1"/>
      <c r="R139" s="141"/>
      <c r="S139" s="141"/>
      <c r="T139" s="141"/>
      <c r="U139" s="14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1"/>
      <c r="R140" s="141"/>
      <c r="S140" s="141"/>
      <c r="T140" s="141"/>
      <c r="U140" s="14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1"/>
      <c r="R141" s="141"/>
      <c r="S141" s="141"/>
      <c r="T141" s="141"/>
      <c r="U141" s="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1"/>
      <c r="R142" s="141"/>
      <c r="S142" s="141"/>
      <c r="T142" s="141"/>
      <c r="U142" s="14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1"/>
      <c r="R143" s="141"/>
      <c r="S143" s="141"/>
      <c r="T143" s="141"/>
      <c r="U143" s="14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1"/>
      <c r="R144" s="141"/>
      <c r="S144" s="141"/>
      <c r="T144" s="141"/>
      <c r="U144" s="14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1"/>
      <c r="R145" s="141"/>
      <c r="S145" s="141"/>
      <c r="T145" s="141"/>
      <c r="U145" s="14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1"/>
      <c r="R146" s="141"/>
      <c r="S146" s="141"/>
      <c r="T146" s="141"/>
      <c r="U146" s="14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1"/>
      <c r="R147" s="141"/>
      <c r="S147" s="141"/>
      <c r="T147" s="141"/>
      <c r="U147" s="14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1"/>
      <c r="R148" s="141"/>
      <c r="S148" s="141"/>
      <c r="T148" s="141"/>
      <c r="U148" s="14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1"/>
      <c r="R149" s="141"/>
      <c r="S149" s="141"/>
      <c r="T149" s="141"/>
      <c r="U149" s="14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1"/>
      <c r="R150" s="141"/>
      <c r="S150" s="141"/>
      <c r="T150" s="141"/>
      <c r="U150" s="14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1"/>
      <c r="R151" s="141"/>
      <c r="S151" s="141"/>
      <c r="T151" s="141"/>
      <c r="U151" s="14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1"/>
      <c r="R152" s="141"/>
      <c r="S152" s="141"/>
      <c r="T152" s="141"/>
      <c r="U152" s="14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41"/>
      <c r="R153" s="141"/>
      <c r="S153" s="141"/>
      <c r="T153" s="141"/>
      <c r="U153" s="14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1"/>
      <c r="R154" s="141"/>
      <c r="S154" s="141"/>
      <c r="T154" s="141"/>
      <c r="U154" s="14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1"/>
      <c r="R155" s="141"/>
      <c r="S155" s="141"/>
      <c r="T155" s="141"/>
      <c r="U155" s="14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1"/>
      <c r="R156" s="141"/>
      <c r="S156" s="141"/>
      <c r="T156" s="141"/>
      <c r="U156" s="14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1"/>
      <c r="R157" s="141"/>
      <c r="S157" s="141"/>
      <c r="T157" s="141"/>
      <c r="U157" s="14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1"/>
      <c r="R158" s="141"/>
      <c r="S158" s="141"/>
      <c r="T158" s="141"/>
      <c r="U158" s="14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1"/>
      <c r="R159" s="141"/>
      <c r="S159" s="141"/>
      <c r="T159" s="141"/>
      <c r="U159" s="14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41"/>
      <c r="R160" s="141"/>
      <c r="S160" s="141"/>
      <c r="T160" s="141"/>
      <c r="U160" s="14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41"/>
      <c r="R161" s="141"/>
      <c r="S161" s="141"/>
      <c r="T161" s="141"/>
      <c r="U161" s="14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1"/>
      <c r="R162" s="141"/>
      <c r="S162" s="141"/>
      <c r="T162" s="141"/>
      <c r="U162" s="14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1"/>
      <c r="R163" s="141"/>
      <c r="S163" s="141"/>
      <c r="T163" s="141"/>
      <c r="U163" s="14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1"/>
      <c r="R164" s="141"/>
      <c r="S164" s="141"/>
      <c r="T164" s="141"/>
      <c r="U164" s="14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1"/>
      <c r="R165" s="141"/>
      <c r="S165" s="141"/>
      <c r="T165" s="141"/>
      <c r="U165" s="14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1"/>
      <c r="R166" s="141"/>
      <c r="S166" s="141"/>
      <c r="T166" s="141"/>
      <c r="U166" s="14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1"/>
      <c r="R167" s="141"/>
      <c r="S167" s="141"/>
      <c r="T167" s="141"/>
      <c r="U167" s="14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1"/>
      <c r="R168" s="141"/>
      <c r="S168" s="141"/>
      <c r="T168" s="141"/>
      <c r="U168" s="14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1"/>
      <c r="R169" s="141"/>
      <c r="S169" s="141"/>
      <c r="T169" s="141"/>
      <c r="U169" s="14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1"/>
      <c r="R170" s="141"/>
      <c r="S170" s="141"/>
      <c r="T170" s="141"/>
      <c r="U170" s="14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1"/>
      <c r="R171" s="141"/>
      <c r="S171" s="141"/>
      <c r="T171" s="141"/>
      <c r="U171" s="14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1"/>
      <c r="R172" s="141"/>
      <c r="S172" s="141"/>
      <c r="T172" s="141"/>
      <c r="U172" s="141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204" customWidth="1"/>
    <col min="2" max="2" width="6.7109375" style="222" customWidth="1"/>
    <col min="3" max="3" width="6.140625" style="66" customWidth="1"/>
    <col min="4" max="4" width="13.7109375" style="222" customWidth="1"/>
    <col min="5" max="5" width="6.42578125" style="66" customWidth="1"/>
    <col min="6" max="7" width="6.7109375" style="66" customWidth="1"/>
    <col min="8" max="8" width="9.7109375" style="223" customWidth="1"/>
    <col min="9" max="10" width="6.7109375" style="66" customWidth="1"/>
    <col min="11" max="11" width="9.7109375" style="224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22" customWidth="1"/>
    <col min="23" max="23" width="6.140625" style="66" customWidth="1"/>
    <col min="24" max="24" width="12.5703125" style="222" customWidth="1"/>
    <col min="25" max="29" width="6.7109375" style="66" customWidth="1"/>
    <col min="30" max="30" width="28.28515625" style="204" customWidth="1"/>
    <col min="31" max="16384" width="9.140625" style="204"/>
  </cols>
  <sheetData>
    <row r="1" spans="1:36" ht="15.6" customHeight="1" x14ac:dyDescent="0.25">
      <c r="A1" s="199"/>
      <c r="B1" s="11" t="s">
        <v>153</v>
      </c>
      <c r="C1" s="12"/>
      <c r="D1" s="200"/>
      <c r="E1" s="12"/>
      <c r="F1" s="68"/>
      <c r="G1" s="69"/>
      <c r="H1" s="201"/>
      <c r="I1" s="68"/>
      <c r="J1" s="69"/>
      <c r="K1" s="202"/>
      <c r="L1" s="68"/>
      <c r="M1" s="69"/>
      <c r="N1" s="12"/>
      <c r="O1" s="68"/>
      <c r="P1" s="69"/>
      <c r="Q1" s="12"/>
      <c r="R1" s="68"/>
      <c r="S1" s="69"/>
      <c r="T1" s="34"/>
      <c r="U1" s="10"/>
      <c r="V1" s="11" t="s">
        <v>154</v>
      </c>
      <c r="W1" s="12"/>
      <c r="X1" s="200"/>
      <c r="Y1" s="69"/>
      <c r="Z1" s="69"/>
      <c r="AA1" s="69"/>
      <c r="AB1" s="69"/>
      <c r="AC1" s="35"/>
      <c r="AD1" s="203"/>
      <c r="AE1" s="203"/>
      <c r="AF1" s="203"/>
      <c r="AG1" s="203"/>
      <c r="AH1" s="203"/>
      <c r="AI1" s="203"/>
      <c r="AJ1" s="203"/>
    </row>
    <row r="2" spans="1:36" s="210" customFormat="1" ht="15.6" customHeight="1" x14ac:dyDescent="0.25">
      <c r="A2" s="205"/>
      <c r="B2" s="18"/>
      <c r="C2" s="15"/>
      <c r="D2" s="206"/>
      <c r="E2" s="180"/>
      <c r="F2" s="207"/>
      <c r="G2" s="180" t="s">
        <v>18</v>
      </c>
      <c r="H2" s="208"/>
      <c r="I2" s="207"/>
      <c r="J2" s="180" t="s">
        <v>19</v>
      </c>
      <c r="K2" s="209"/>
      <c r="L2" s="207"/>
      <c r="M2" s="180" t="s">
        <v>20</v>
      </c>
      <c r="N2" s="195"/>
      <c r="O2" s="207"/>
      <c r="P2" s="180" t="s">
        <v>21</v>
      </c>
      <c r="Q2" s="195"/>
      <c r="R2" s="207"/>
      <c r="S2" s="180" t="s">
        <v>7</v>
      </c>
      <c r="T2" s="195"/>
      <c r="U2" s="39"/>
      <c r="V2" s="18"/>
      <c r="W2" s="15"/>
      <c r="X2" s="123"/>
      <c r="Y2" s="15"/>
      <c r="Z2" s="15"/>
      <c r="AA2" s="15"/>
      <c r="AB2" s="15"/>
      <c r="AC2" s="16"/>
      <c r="AD2" s="203"/>
      <c r="AE2" s="203"/>
      <c r="AF2" s="203"/>
      <c r="AG2" s="203"/>
      <c r="AH2" s="203"/>
      <c r="AI2" s="203"/>
      <c r="AJ2" s="203"/>
    </row>
    <row r="3" spans="1:36" s="210" customFormat="1" ht="15.6" customHeight="1" x14ac:dyDescent="0.25">
      <c r="A3" s="205"/>
      <c r="B3" s="18" t="s">
        <v>0</v>
      </c>
      <c r="C3" s="15" t="s">
        <v>4</v>
      </c>
      <c r="D3" s="206" t="s">
        <v>1</v>
      </c>
      <c r="E3" s="15" t="s">
        <v>3</v>
      </c>
      <c r="F3" s="18" t="s">
        <v>17</v>
      </c>
      <c r="G3" s="15" t="s">
        <v>155</v>
      </c>
      <c r="H3" s="130" t="s">
        <v>156</v>
      </c>
      <c r="I3" s="18" t="s">
        <v>17</v>
      </c>
      <c r="J3" s="15" t="s">
        <v>155</v>
      </c>
      <c r="K3" s="130" t="s">
        <v>156</v>
      </c>
      <c r="L3" s="18" t="s">
        <v>17</v>
      </c>
      <c r="M3" s="15" t="s">
        <v>155</v>
      </c>
      <c r="N3" s="130" t="s">
        <v>156</v>
      </c>
      <c r="O3" s="18" t="s">
        <v>17</v>
      </c>
      <c r="P3" s="15" t="s">
        <v>155</v>
      </c>
      <c r="Q3" s="130" t="s">
        <v>156</v>
      </c>
      <c r="R3" s="18" t="s">
        <v>17</v>
      </c>
      <c r="S3" s="15" t="s">
        <v>155</v>
      </c>
      <c r="T3" s="130" t="s">
        <v>156</v>
      </c>
      <c r="U3" s="39"/>
      <c r="V3" s="18" t="s">
        <v>0</v>
      </c>
      <c r="W3" s="15" t="s">
        <v>4</v>
      </c>
      <c r="X3" s="206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203"/>
      <c r="AE3" s="203"/>
      <c r="AF3" s="203"/>
      <c r="AG3" s="203"/>
      <c r="AH3" s="203"/>
      <c r="AI3" s="203"/>
      <c r="AJ3" s="203"/>
    </row>
    <row r="4" spans="1:36" s="210" customFormat="1" ht="15.6" customHeight="1" x14ac:dyDescent="0.25">
      <c r="A4" s="205"/>
      <c r="B4" s="31">
        <v>1985</v>
      </c>
      <c r="C4" s="31" t="s">
        <v>34</v>
      </c>
      <c r="D4" s="37" t="s">
        <v>35</v>
      </c>
      <c r="E4" s="73">
        <v>20</v>
      </c>
      <c r="F4" s="36">
        <v>9</v>
      </c>
      <c r="G4" s="31">
        <v>23</v>
      </c>
      <c r="H4" s="124">
        <f>PRODUCT(F4/G4)</f>
        <v>0.39130434782608697</v>
      </c>
      <c r="I4" s="31">
        <v>22</v>
      </c>
      <c r="J4" s="31">
        <v>33</v>
      </c>
      <c r="K4" s="124">
        <f>PRODUCT(I4/J4)</f>
        <v>0.66666666666666663</v>
      </c>
      <c r="L4" s="31">
        <v>6</v>
      </c>
      <c r="M4" s="31">
        <v>22</v>
      </c>
      <c r="N4" s="124">
        <f>PRODUCT(L4/M4)</f>
        <v>0.27272727272727271</v>
      </c>
      <c r="O4" s="31">
        <v>2</v>
      </c>
      <c r="P4" s="31">
        <v>12</v>
      </c>
      <c r="Q4" s="124">
        <f>PRODUCT(O4/P4)</f>
        <v>0.16666666666666666</v>
      </c>
      <c r="R4" s="31">
        <v>39</v>
      </c>
      <c r="S4" s="211">
        <f t="shared" ref="S4:S11" si="0">PRODUCT(G4+J4+M4+P4)</f>
        <v>90</v>
      </c>
      <c r="T4" s="38">
        <v>0.433</v>
      </c>
      <c r="U4" s="39"/>
      <c r="V4" s="31">
        <v>1985</v>
      </c>
      <c r="W4" s="31" t="s">
        <v>34</v>
      </c>
      <c r="X4" s="37" t="s">
        <v>35</v>
      </c>
      <c r="Y4" s="212"/>
      <c r="Z4" s="212"/>
      <c r="AA4" s="212"/>
      <c r="AB4" s="212"/>
      <c r="AC4" s="31"/>
      <c r="AD4" s="203"/>
      <c r="AE4" s="203"/>
      <c r="AF4" s="203"/>
      <c r="AG4" s="203"/>
      <c r="AH4" s="203"/>
      <c r="AI4" s="203"/>
      <c r="AJ4" s="203"/>
    </row>
    <row r="5" spans="1:36" s="210" customFormat="1" ht="15.6" customHeight="1" x14ac:dyDescent="0.25">
      <c r="A5" s="205"/>
      <c r="B5" s="31">
        <v>1986</v>
      </c>
      <c r="C5" s="31"/>
      <c r="D5" s="37"/>
      <c r="E5" s="73"/>
      <c r="F5" s="36"/>
      <c r="G5" s="31"/>
      <c r="H5" s="124"/>
      <c r="I5" s="31"/>
      <c r="J5" s="31"/>
      <c r="K5" s="124"/>
      <c r="L5" s="31"/>
      <c r="M5" s="31"/>
      <c r="N5" s="124"/>
      <c r="O5" s="31"/>
      <c r="P5" s="31"/>
      <c r="Q5" s="124"/>
      <c r="R5" s="31"/>
      <c r="S5" s="211"/>
      <c r="T5" s="38"/>
      <c r="U5" s="39"/>
      <c r="V5" s="31">
        <v>1986</v>
      </c>
      <c r="W5" s="31"/>
      <c r="X5" s="37"/>
      <c r="Y5" s="212"/>
      <c r="Z5" s="212"/>
      <c r="AA5" s="212"/>
      <c r="AB5" s="212"/>
      <c r="AC5" s="31"/>
      <c r="AD5" s="203"/>
      <c r="AE5" s="203"/>
      <c r="AF5" s="203"/>
      <c r="AG5" s="203"/>
      <c r="AH5" s="203"/>
      <c r="AI5" s="203"/>
      <c r="AJ5" s="203"/>
    </row>
    <row r="6" spans="1:36" s="210" customFormat="1" ht="15.6" customHeight="1" x14ac:dyDescent="0.25">
      <c r="A6" s="205"/>
      <c r="B6" s="31">
        <v>1987</v>
      </c>
      <c r="C6" s="31" t="s">
        <v>145</v>
      </c>
      <c r="D6" s="37" t="s">
        <v>35</v>
      </c>
      <c r="E6" s="73">
        <v>22</v>
      </c>
      <c r="F6" s="36">
        <v>29</v>
      </c>
      <c r="G6" s="31"/>
      <c r="H6" s="31"/>
      <c r="I6" s="31">
        <v>38</v>
      </c>
      <c r="J6" s="31"/>
      <c r="K6" s="31"/>
      <c r="L6" s="31">
        <v>24</v>
      </c>
      <c r="M6" s="31"/>
      <c r="N6" s="31"/>
      <c r="O6" s="31">
        <v>5</v>
      </c>
      <c r="P6" s="31"/>
      <c r="Q6" s="31"/>
      <c r="R6" s="31">
        <f>PRODUCT(F6+I6+L6+O6)</f>
        <v>96</v>
      </c>
      <c r="S6" s="211">
        <v>177</v>
      </c>
      <c r="T6" s="225">
        <f>PRODUCT(R6/S6)</f>
        <v>0.5423728813559322</v>
      </c>
      <c r="U6" s="39"/>
      <c r="V6" s="31">
        <v>1987</v>
      </c>
      <c r="W6" s="31" t="s">
        <v>145</v>
      </c>
      <c r="X6" s="37" t="s">
        <v>35</v>
      </c>
      <c r="Y6" s="212"/>
      <c r="Z6" s="212" t="s">
        <v>162</v>
      </c>
      <c r="AA6" s="212"/>
      <c r="AB6" s="212"/>
      <c r="AC6" s="31"/>
      <c r="AD6" s="203"/>
      <c r="AE6" s="203"/>
      <c r="AF6" s="203"/>
      <c r="AG6" s="203"/>
      <c r="AH6" s="203"/>
      <c r="AI6" s="203"/>
      <c r="AJ6" s="203"/>
    </row>
    <row r="7" spans="1:36" s="210" customFormat="1" ht="15.6" customHeight="1" x14ac:dyDescent="0.25">
      <c r="A7" s="205"/>
      <c r="B7" s="31">
        <v>1988</v>
      </c>
      <c r="C7" s="31" t="s">
        <v>161</v>
      </c>
      <c r="D7" s="37" t="s">
        <v>39</v>
      </c>
      <c r="E7" s="73">
        <v>22</v>
      </c>
      <c r="F7" s="36">
        <v>28</v>
      </c>
      <c r="G7" s="31">
        <v>57</v>
      </c>
      <c r="H7" s="124">
        <f>PRODUCT(F7/G7)</f>
        <v>0.49122807017543857</v>
      </c>
      <c r="I7" s="31">
        <v>30</v>
      </c>
      <c r="J7" s="31">
        <v>46</v>
      </c>
      <c r="K7" s="124">
        <f>PRODUCT(I7/J7)</f>
        <v>0.65217391304347827</v>
      </c>
      <c r="L7" s="31">
        <v>14</v>
      </c>
      <c r="M7" s="31">
        <v>34</v>
      </c>
      <c r="N7" s="124">
        <f>PRODUCT(L7/M7)</f>
        <v>0.41176470588235292</v>
      </c>
      <c r="O7" s="31">
        <v>16</v>
      </c>
      <c r="P7" s="31">
        <v>40</v>
      </c>
      <c r="Q7" s="124">
        <f>PRODUCT(O7/P7)</f>
        <v>0.4</v>
      </c>
      <c r="R7" s="31">
        <f>PRODUCT(F7+I7+L7+O7)</f>
        <v>88</v>
      </c>
      <c r="S7" s="211">
        <f t="shared" si="0"/>
        <v>177</v>
      </c>
      <c r="T7" s="38">
        <v>0.497</v>
      </c>
      <c r="U7" s="39"/>
      <c r="V7" s="31">
        <v>1988</v>
      </c>
      <c r="W7" s="31" t="s">
        <v>161</v>
      </c>
      <c r="X7" s="37" t="s">
        <v>39</v>
      </c>
      <c r="Y7" s="212" t="s">
        <v>163</v>
      </c>
      <c r="Z7" s="212"/>
      <c r="AA7" s="212"/>
      <c r="AB7" s="212"/>
      <c r="AC7" s="31"/>
      <c r="AD7" s="203"/>
      <c r="AE7" s="203"/>
      <c r="AF7" s="203"/>
      <c r="AG7" s="203"/>
      <c r="AH7" s="203"/>
      <c r="AI7" s="203"/>
      <c r="AJ7" s="203"/>
    </row>
    <row r="8" spans="1:36" s="210" customFormat="1" ht="15.6" customHeight="1" x14ac:dyDescent="0.25">
      <c r="A8" s="205"/>
      <c r="B8" s="31">
        <v>1989</v>
      </c>
      <c r="C8" s="31" t="s">
        <v>144</v>
      </c>
      <c r="D8" s="37" t="s">
        <v>41</v>
      </c>
      <c r="E8" s="73">
        <v>22</v>
      </c>
      <c r="F8" s="36">
        <v>21</v>
      </c>
      <c r="G8" s="31"/>
      <c r="H8" s="124"/>
      <c r="I8" s="31">
        <v>25</v>
      </c>
      <c r="J8" s="31"/>
      <c r="K8" s="124"/>
      <c r="L8" s="31">
        <v>18</v>
      </c>
      <c r="M8" s="31"/>
      <c r="N8" s="124"/>
      <c r="O8" s="31">
        <v>5</v>
      </c>
      <c r="P8" s="31"/>
      <c r="Q8" s="124"/>
      <c r="R8" s="31">
        <f>PRODUCT(F8+I8+L8+O8)</f>
        <v>69</v>
      </c>
      <c r="S8" s="211">
        <v>144</v>
      </c>
      <c r="T8" s="225">
        <f>PRODUCT(R8/S8)</f>
        <v>0.47916666666666669</v>
      </c>
      <c r="U8" s="39"/>
      <c r="V8" s="31">
        <v>1989</v>
      </c>
      <c r="W8" s="31" t="s">
        <v>144</v>
      </c>
      <c r="X8" s="37" t="s">
        <v>41</v>
      </c>
      <c r="Y8" s="212"/>
      <c r="Z8" s="212"/>
      <c r="AA8" s="212"/>
      <c r="AB8" s="212"/>
      <c r="AC8" s="31"/>
      <c r="AD8" s="203"/>
      <c r="AE8" s="203"/>
      <c r="AF8" s="203"/>
      <c r="AG8" s="203"/>
      <c r="AH8" s="203"/>
      <c r="AI8" s="203"/>
      <c r="AJ8" s="203"/>
    </row>
    <row r="9" spans="1:36" s="210" customFormat="1" ht="15.6" customHeight="1" x14ac:dyDescent="0.25">
      <c r="A9" s="205"/>
      <c r="B9" s="31">
        <v>1990</v>
      </c>
      <c r="C9" s="31" t="s">
        <v>144</v>
      </c>
      <c r="D9" s="37" t="s">
        <v>41</v>
      </c>
      <c r="E9" s="73">
        <v>26</v>
      </c>
      <c r="F9" s="36">
        <v>35</v>
      </c>
      <c r="G9" s="31">
        <v>70</v>
      </c>
      <c r="H9" s="124">
        <f>PRODUCT(F9/G9)</f>
        <v>0.5</v>
      </c>
      <c r="I9" s="31">
        <v>32</v>
      </c>
      <c r="J9" s="31">
        <v>58</v>
      </c>
      <c r="K9" s="124">
        <f>PRODUCT(I9/J9)</f>
        <v>0.55172413793103448</v>
      </c>
      <c r="L9" s="31">
        <v>19</v>
      </c>
      <c r="M9" s="31">
        <v>42</v>
      </c>
      <c r="N9" s="124">
        <f>PRODUCT(L9/M9)</f>
        <v>0.45238095238095238</v>
      </c>
      <c r="O9" s="31">
        <v>4</v>
      </c>
      <c r="P9" s="31">
        <v>23</v>
      </c>
      <c r="Q9" s="124">
        <f>PRODUCT(O9/P9)</f>
        <v>0.17391304347826086</v>
      </c>
      <c r="R9" s="31">
        <v>90</v>
      </c>
      <c r="S9" s="211">
        <f t="shared" si="0"/>
        <v>193</v>
      </c>
      <c r="T9" s="124">
        <f>PRODUCT(R9/S9)</f>
        <v>0.46632124352331605</v>
      </c>
      <c r="U9" s="39"/>
      <c r="V9" s="31">
        <v>1990</v>
      </c>
      <c r="W9" s="31" t="s">
        <v>144</v>
      </c>
      <c r="X9" s="37" t="s">
        <v>41</v>
      </c>
      <c r="Y9" s="212"/>
      <c r="Z9" s="212"/>
      <c r="AA9" s="212"/>
      <c r="AB9" s="212"/>
      <c r="AC9" s="31"/>
      <c r="AD9" s="203"/>
      <c r="AE9" s="203"/>
      <c r="AF9" s="203"/>
      <c r="AG9" s="203"/>
      <c r="AH9" s="203"/>
      <c r="AI9" s="203"/>
      <c r="AJ9" s="203"/>
    </row>
    <row r="10" spans="1:36" s="210" customFormat="1" ht="15.6" customHeight="1" x14ac:dyDescent="0.25">
      <c r="A10" s="205"/>
      <c r="B10" s="31">
        <v>1991</v>
      </c>
      <c r="C10" s="31" t="s">
        <v>52</v>
      </c>
      <c r="D10" s="37" t="s">
        <v>41</v>
      </c>
      <c r="E10" s="73">
        <v>26</v>
      </c>
      <c r="F10" s="36">
        <v>41</v>
      </c>
      <c r="G10" s="31">
        <v>73</v>
      </c>
      <c r="H10" s="124">
        <f>PRODUCT(F10/G10)</f>
        <v>0.56164383561643838</v>
      </c>
      <c r="I10" s="31">
        <v>31</v>
      </c>
      <c r="J10" s="31">
        <v>59</v>
      </c>
      <c r="K10" s="124">
        <f>PRODUCT(I10/J10)</f>
        <v>0.52542372881355937</v>
      </c>
      <c r="L10" s="31">
        <v>19</v>
      </c>
      <c r="M10" s="31">
        <v>36</v>
      </c>
      <c r="N10" s="124">
        <f>PRODUCT(L10/M10)</f>
        <v>0.52777777777777779</v>
      </c>
      <c r="O10" s="31">
        <v>4</v>
      </c>
      <c r="P10" s="31">
        <v>13</v>
      </c>
      <c r="Q10" s="124">
        <f>PRODUCT(O10/P10)</f>
        <v>0.30769230769230771</v>
      </c>
      <c r="R10" s="31">
        <f>PRODUCT(F10+I10+L10+O10)</f>
        <v>95</v>
      </c>
      <c r="S10" s="211">
        <f t="shared" si="0"/>
        <v>181</v>
      </c>
      <c r="T10" s="124">
        <f>PRODUCT(R10/S10)</f>
        <v>0.52486187845303867</v>
      </c>
      <c r="U10" s="39"/>
      <c r="V10" s="31">
        <v>1991</v>
      </c>
      <c r="W10" s="31" t="s">
        <v>52</v>
      </c>
      <c r="X10" s="37" t="s">
        <v>41</v>
      </c>
      <c r="Y10" s="212" t="s">
        <v>164</v>
      </c>
      <c r="Z10" s="212"/>
      <c r="AA10" s="212"/>
      <c r="AB10" s="212"/>
      <c r="AC10" s="31"/>
      <c r="AD10" s="203"/>
      <c r="AE10" s="203"/>
      <c r="AF10" s="203"/>
      <c r="AG10" s="203"/>
      <c r="AH10" s="203"/>
      <c r="AI10" s="203"/>
      <c r="AJ10" s="203"/>
    </row>
    <row r="11" spans="1:36" s="210" customFormat="1" ht="15.6" customHeight="1" x14ac:dyDescent="0.25">
      <c r="A11" s="205"/>
      <c r="B11" s="31">
        <v>1992</v>
      </c>
      <c r="C11" s="31" t="s">
        <v>43</v>
      </c>
      <c r="D11" s="37" t="s">
        <v>41</v>
      </c>
      <c r="E11" s="73">
        <v>26</v>
      </c>
      <c r="F11" s="36">
        <v>35</v>
      </c>
      <c r="G11" s="31">
        <v>58</v>
      </c>
      <c r="H11" s="124">
        <f>PRODUCT(F11/G11)</f>
        <v>0.60344827586206895</v>
      </c>
      <c r="I11" s="31">
        <v>49</v>
      </c>
      <c r="J11" s="31">
        <v>77</v>
      </c>
      <c r="K11" s="124">
        <f>PRODUCT(I11/J11)</f>
        <v>0.63636363636363635</v>
      </c>
      <c r="L11" s="31">
        <v>26</v>
      </c>
      <c r="M11" s="31">
        <v>46</v>
      </c>
      <c r="N11" s="124">
        <f>PRODUCT(L11/M11)</f>
        <v>0.56521739130434778</v>
      </c>
      <c r="O11" s="31">
        <v>7</v>
      </c>
      <c r="P11" s="31">
        <v>22</v>
      </c>
      <c r="Q11" s="124">
        <f>PRODUCT(O11/P11)</f>
        <v>0.31818181818181818</v>
      </c>
      <c r="R11" s="31">
        <v>117</v>
      </c>
      <c r="S11" s="211">
        <f t="shared" si="0"/>
        <v>203</v>
      </c>
      <c r="T11" s="38">
        <v>0.57599999999999996</v>
      </c>
      <c r="U11" s="39"/>
      <c r="V11" s="31">
        <v>1992</v>
      </c>
      <c r="W11" s="31" t="s">
        <v>43</v>
      </c>
      <c r="X11" s="37" t="s">
        <v>41</v>
      </c>
      <c r="Y11" s="212"/>
      <c r="Z11" s="212" t="s">
        <v>165</v>
      </c>
      <c r="AA11" s="212"/>
      <c r="AB11" s="212"/>
      <c r="AC11" s="31"/>
      <c r="AD11" s="203"/>
      <c r="AE11" s="203"/>
      <c r="AF11" s="203"/>
      <c r="AG11" s="203"/>
      <c r="AH11" s="203"/>
      <c r="AI11" s="203"/>
      <c r="AJ11" s="203"/>
    </row>
    <row r="12" spans="1:36" s="210" customFormat="1" ht="15.6" customHeight="1" x14ac:dyDescent="0.25">
      <c r="A12" s="205"/>
      <c r="B12" s="17" t="s">
        <v>7</v>
      </c>
      <c r="C12" s="18"/>
      <c r="D12" s="16"/>
      <c r="E12" s="19">
        <f>SUM(E4:E11)</f>
        <v>164</v>
      </c>
      <c r="F12" s="19">
        <f>SUM(F4:F11)-50</f>
        <v>148</v>
      </c>
      <c r="G12" s="19">
        <f>SUM(G4:G11)</f>
        <v>281</v>
      </c>
      <c r="H12" s="213">
        <f>PRODUCT(F12/G12)</f>
        <v>0.5266903914590747</v>
      </c>
      <c r="I12" s="19">
        <f>SUM(I4:I11)-63</f>
        <v>164</v>
      </c>
      <c r="J12" s="19">
        <f>SUM(J4:J11)</f>
        <v>273</v>
      </c>
      <c r="K12" s="213">
        <f>PRODUCT(I12/J12)</f>
        <v>0.60073260073260071</v>
      </c>
      <c r="L12" s="19">
        <f>SUM(L4:L11)-42</f>
        <v>84</v>
      </c>
      <c r="M12" s="19">
        <f>SUM(M4:M11)</f>
        <v>180</v>
      </c>
      <c r="N12" s="213">
        <f>PRODUCT(L12/M12)</f>
        <v>0.46666666666666667</v>
      </c>
      <c r="O12" s="19">
        <f>SUM(O4:O11)-10</f>
        <v>33</v>
      </c>
      <c r="P12" s="19">
        <f>SUM(P4:P11)</f>
        <v>110</v>
      </c>
      <c r="Q12" s="213">
        <f>PRODUCT(O12/P12)</f>
        <v>0.3</v>
      </c>
      <c r="R12" s="19">
        <f>SUM(R4:R11)</f>
        <v>594</v>
      </c>
      <c r="S12" s="19">
        <f>SUM(S4:S11)</f>
        <v>1165</v>
      </c>
      <c r="T12" s="213">
        <f>PRODUCT(R12/S12)</f>
        <v>0.50987124463519318</v>
      </c>
      <c r="U12" s="39"/>
      <c r="V12" s="18"/>
      <c r="W12" s="15"/>
      <c r="X12" s="123"/>
      <c r="Y12" s="15"/>
      <c r="Z12" s="15"/>
      <c r="AA12" s="15"/>
      <c r="AB12" s="15"/>
      <c r="AC12" s="16"/>
      <c r="AD12" s="203"/>
      <c r="AE12" s="203"/>
      <c r="AF12" s="203"/>
      <c r="AG12" s="203"/>
      <c r="AH12" s="203"/>
      <c r="AI12" s="203"/>
      <c r="AJ12" s="203"/>
    </row>
    <row r="13" spans="1:36" s="210" customFormat="1" ht="15.6" customHeight="1" x14ac:dyDescent="0.25">
      <c r="A13" s="214"/>
      <c r="B13" s="203"/>
      <c r="C13" s="203"/>
      <c r="D13" s="203"/>
      <c r="E13" s="39"/>
      <c r="F13" s="203"/>
      <c r="G13" s="203"/>
      <c r="H13" s="215"/>
      <c r="I13" s="203"/>
      <c r="J13" s="203"/>
      <c r="K13" s="216"/>
      <c r="L13" s="203"/>
      <c r="M13" s="203"/>
      <c r="N13" s="203"/>
      <c r="O13" s="203"/>
      <c r="P13" s="203"/>
      <c r="Q13" s="203"/>
      <c r="R13" s="203"/>
      <c r="S13" s="203"/>
      <c r="T13" s="203"/>
      <c r="U13" s="39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</row>
    <row r="14" spans="1:36" ht="15.6" customHeight="1" x14ac:dyDescent="0.25">
      <c r="A14" s="205"/>
      <c r="B14" s="11" t="s">
        <v>157</v>
      </c>
      <c r="C14" s="12"/>
      <c r="D14" s="200"/>
      <c r="E14" s="12"/>
      <c r="F14" s="68"/>
      <c r="G14" s="69"/>
      <c r="H14" s="12"/>
      <c r="I14" s="68"/>
      <c r="J14" s="69"/>
      <c r="K14" s="12"/>
      <c r="L14" s="68"/>
      <c r="M14" s="69"/>
      <c r="N14" s="12"/>
      <c r="O14" s="68"/>
      <c r="P14" s="69"/>
      <c r="Q14" s="12"/>
      <c r="R14" s="68"/>
      <c r="S14" s="69"/>
      <c r="T14" s="34"/>
      <c r="U14" s="203"/>
      <c r="V14" s="11" t="s">
        <v>154</v>
      </c>
      <c r="W14" s="12"/>
      <c r="X14" s="200"/>
      <c r="Y14" s="69"/>
      <c r="Z14" s="69"/>
      <c r="AA14" s="69"/>
      <c r="AB14" s="69"/>
      <c r="AC14" s="35"/>
      <c r="AD14" s="203"/>
      <c r="AE14" s="203"/>
      <c r="AF14" s="203"/>
      <c r="AG14" s="203"/>
      <c r="AH14" s="203"/>
      <c r="AI14" s="203"/>
      <c r="AJ14" s="203"/>
    </row>
    <row r="15" spans="1:36" s="210" customFormat="1" ht="15.6" customHeight="1" x14ac:dyDescent="0.25">
      <c r="A15" s="205"/>
      <c r="B15" s="18"/>
      <c r="C15" s="15"/>
      <c r="D15" s="206"/>
      <c r="E15" s="180"/>
      <c r="F15" s="207"/>
      <c r="G15" s="180" t="s">
        <v>18</v>
      </c>
      <c r="H15" s="208"/>
      <c r="I15" s="207"/>
      <c r="J15" s="180" t="s">
        <v>19</v>
      </c>
      <c r="K15" s="209"/>
      <c r="L15" s="207"/>
      <c r="M15" s="180" t="s">
        <v>20</v>
      </c>
      <c r="N15" s="195"/>
      <c r="O15" s="207"/>
      <c r="P15" s="180" t="s">
        <v>21</v>
      </c>
      <c r="Q15" s="195"/>
      <c r="R15" s="207"/>
      <c r="S15" s="180" t="s">
        <v>7</v>
      </c>
      <c r="T15" s="195"/>
      <c r="U15" s="39"/>
      <c r="V15" s="18"/>
      <c r="W15" s="15"/>
      <c r="X15" s="123"/>
      <c r="Y15" s="15"/>
      <c r="Z15" s="15"/>
      <c r="AA15" s="15"/>
      <c r="AB15" s="15"/>
      <c r="AC15" s="16"/>
      <c r="AD15" s="203"/>
      <c r="AE15" s="203"/>
      <c r="AF15" s="203"/>
      <c r="AG15" s="203"/>
      <c r="AH15" s="203"/>
      <c r="AI15" s="203"/>
      <c r="AJ15" s="203"/>
    </row>
    <row r="16" spans="1:36" ht="15.6" customHeight="1" x14ac:dyDescent="0.25">
      <c r="A16" s="205"/>
      <c r="B16" s="18" t="s">
        <v>0</v>
      </c>
      <c r="C16" s="15" t="s">
        <v>4</v>
      </c>
      <c r="D16" s="206" t="s">
        <v>1</v>
      </c>
      <c r="E16" s="15" t="s">
        <v>3</v>
      </c>
      <c r="F16" s="18" t="s">
        <v>17</v>
      </c>
      <c r="G16" s="15" t="s">
        <v>155</v>
      </c>
      <c r="H16" s="130" t="s">
        <v>156</v>
      </c>
      <c r="I16" s="18" t="s">
        <v>17</v>
      </c>
      <c r="J16" s="15" t="s">
        <v>155</v>
      </c>
      <c r="K16" s="130" t="s">
        <v>156</v>
      </c>
      <c r="L16" s="18" t="s">
        <v>17</v>
      </c>
      <c r="M16" s="15" t="s">
        <v>155</v>
      </c>
      <c r="N16" s="130" t="s">
        <v>156</v>
      </c>
      <c r="O16" s="18" t="s">
        <v>17</v>
      </c>
      <c r="P16" s="15" t="s">
        <v>155</v>
      </c>
      <c r="Q16" s="130" t="s">
        <v>156</v>
      </c>
      <c r="R16" s="18" t="s">
        <v>17</v>
      </c>
      <c r="S16" s="15" t="s">
        <v>155</v>
      </c>
      <c r="T16" s="130" t="s">
        <v>156</v>
      </c>
      <c r="U16" s="39"/>
      <c r="V16" s="18" t="s">
        <v>0</v>
      </c>
      <c r="W16" s="15" t="s">
        <v>4</v>
      </c>
      <c r="X16" s="206" t="s">
        <v>1</v>
      </c>
      <c r="Y16" s="18" t="s">
        <v>18</v>
      </c>
      <c r="Z16" s="15" t="s">
        <v>19</v>
      </c>
      <c r="AA16" s="15" t="s">
        <v>20</v>
      </c>
      <c r="AB16" s="15" t="s">
        <v>21</v>
      </c>
      <c r="AC16" s="16" t="s">
        <v>17</v>
      </c>
      <c r="AD16" s="203"/>
      <c r="AE16" s="203"/>
      <c r="AF16" s="203"/>
      <c r="AG16" s="203"/>
      <c r="AH16" s="203"/>
      <c r="AI16" s="203"/>
      <c r="AJ16" s="203"/>
    </row>
    <row r="17" spans="1:36" ht="15.6" customHeight="1" x14ac:dyDescent="0.25">
      <c r="A17" s="205"/>
      <c r="B17" s="31">
        <v>1985</v>
      </c>
      <c r="C17" s="31" t="s">
        <v>34</v>
      </c>
      <c r="D17" s="37" t="s">
        <v>35</v>
      </c>
      <c r="E17" s="73"/>
      <c r="F17" s="37"/>
      <c r="G17" s="37"/>
      <c r="H17" s="38"/>
      <c r="I17" s="31"/>
      <c r="J17" s="31"/>
      <c r="K17" s="38"/>
      <c r="L17" s="31"/>
      <c r="M17" s="31"/>
      <c r="N17" s="38"/>
      <c r="O17" s="31"/>
      <c r="P17" s="31"/>
      <c r="Q17" s="38"/>
      <c r="R17" s="31"/>
      <c r="S17" s="211"/>
      <c r="T17" s="124"/>
      <c r="U17" s="39"/>
      <c r="V17" s="31">
        <v>1985</v>
      </c>
      <c r="W17" s="31" t="s">
        <v>34</v>
      </c>
      <c r="X17" s="37" t="s">
        <v>35</v>
      </c>
      <c r="Y17" s="212"/>
      <c r="Z17" s="212"/>
      <c r="AA17" s="212"/>
      <c r="AB17" s="212"/>
      <c r="AC17" s="31"/>
      <c r="AD17" s="203"/>
      <c r="AE17" s="203"/>
      <c r="AF17" s="203"/>
      <c r="AG17" s="203"/>
      <c r="AH17" s="203"/>
      <c r="AI17" s="203"/>
      <c r="AJ17" s="203"/>
    </row>
    <row r="18" spans="1:36" ht="15.6" customHeight="1" x14ac:dyDescent="0.25">
      <c r="A18" s="205"/>
      <c r="B18" s="31">
        <v>1986</v>
      </c>
      <c r="C18" s="31"/>
      <c r="D18" s="37"/>
      <c r="E18" s="73"/>
      <c r="F18" s="37"/>
      <c r="G18" s="37"/>
      <c r="H18" s="38"/>
      <c r="I18" s="31"/>
      <c r="J18" s="31"/>
      <c r="K18" s="38"/>
      <c r="L18" s="31"/>
      <c r="M18" s="31"/>
      <c r="N18" s="38"/>
      <c r="O18" s="31"/>
      <c r="P18" s="31"/>
      <c r="Q18" s="38"/>
      <c r="R18" s="31"/>
      <c r="S18" s="211"/>
      <c r="T18" s="124"/>
      <c r="U18" s="39"/>
      <c r="V18" s="31">
        <v>1986</v>
      </c>
      <c r="W18" s="31"/>
      <c r="X18" s="37"/>
      <c r="Y18" s="212"/>
      <c r="Z18" s="212"/>
      <c r="AA18" s="212"/>
      <c r="AB18" s="212"/>
      <c r="AC18" s="31"/>
      <c r="AD18" s="203"/>
      <c r="AE18" s="203"/>
      <c r="AF18" s="203"/>
      <c r="AG18" s="203"/>
      <c r="AH18" s="203"/>
      <c r="AI18" s="203"/>
      <c r="AJ18" s="203"/>
    </row>
    <row r="19" spans="1:36" ht="15.6" customHeight="1" x14ac:dyDescent="0.25">
      <c r="A19" s="205"/>
      <c r="B19" s="31">
        <v>1987</v>
      </c>
      <c r="C19" s="31" t="s">
        <v>34</v>
      </c>
      <c r="D19" s="37" t="s">
        <v>35</v>
      </c>
      <c r="E19" s="73"/>
      <c r="F19" s="37"/>
      <c r="G19" s="37"/>
      <c r="H19" s="38"/>
      <c r="I19" s="31"/>
      <c r="J19" s="31"/>
      <c r="K19" s="38"/>
      <c r="L19" s="31"/>
      <c r="M19" s="31"/>
      <c r="N19" s="38"/>
      <c r="O19" s="31"/>
      <c r="P19" s="31"/>
      <c r="Q19" s="38"/>
      <c r="R19" s="31"/>
      <c r="S19" s="211"/>
      <c r="T19" s="124"/>
      <c r="U19" s="39"/>
      <c r="V19" s="31">
        <v>1987</v>
      </c>
      <c r="W19" s="31" t="s">
        <v>34</v>
      </c>
      <c r="X19" s="37" t="s">
        <v>35</v>
      </c>
      <c r="Y19" s="212"/>
      <c r="Z19" s="212"/>
      <c r="AA19" s="212"/>
      <c r="AB19" s="212"/>
      <c r="AC19" s="31"/>
      <c r="AD19" s="203"/>
      <c r="AE19" s="203"/>
      <c r="AF19" s="203"/>
      <c r="AG19" s="203"/>
      <c r="AH19" s="203"/>
      <c r="AI19" s="203"/>
      <c r="AJ19" s="203"/>
    </row>
    <row r="20" spans="1:36" ht="15.6" customHeight="1" x14ac:dyDescent="0.25">
      <c r="A20" s="205"/>
      <c r="B20" s="31">
        <v>1988</v>
      </c>
      <c r="C20" s="31" t="s">
        <v>38</v>
      </c>
      <c r="D20" s="37" t="s">
        <v>39</v>
      </c>
      <c r="E20" s="73">
        <v>6</v>
      </c>
      <c r="F20" s="36">
        <v>8</v>
      </c>
      <c r="G20" s="31">
        <v>13</v>
      </c>
      <c r="H20" s="124">
        <v>0.61538461538461542</v>
      </c>
      <c r="I20" s="31">
        <v>11</v>
      </c>
      <c r="J20" s="31">
        <v>19</v>
      </c>
      <c r="K20" s="124">
        <v>0.57894736842105265</v>
      </c>
      <c r="L20" s="31">
        <v>6</v>
      </c>
      <c r="M20" s="31">
        <v>12</v>
      </c>
      <c r="N20" s="124">
        <v>0.5</v>
      </c>
      <c r="O20" s="31">
        <v>3</v>
      </c>
      <c r="P20" s="31">
        <v>8</v>
      </c>
      <c r="Q20" s="124">
        <v>0.375</v>
      </c>
      <c r="R20" s="31">
        <v>28</v>
      </c>
      <c r="S20" s="31">
        <v>52</v>
      </c>
      <c r="T20" s="124">
        <v>0.53846153846153844</v>
      </c>
      <c r="U20" s="39"/>
      <c r="V20" s="31">
        <v>1988</v>
      </c>
      <c r="W20" s="31" t="s">
        <v>38</v>
      </c>
      <c r="X20" s="37" t="s">
        <v>39</v>
      </c>
      <c r="Y20" s="212" t="s">
        <v>34</v>
      </c>
      <c r="Z20" s="212" t="s">
        <v>42</v>
      </c>
      <c r="AA20" s="212" t="s">
        <v>166</v>
      </c>
      <c r="AB20" s="212" t="s">
        <v>167</v>
      </c>
      <c r="AC20" s="31" t="s">
        <v>34</v>
      </c>
      <c r="AD20" s="203"/>
      <c r="AE20" s="203"/>
      <c r="AF20" s="203"/>
      <c r="AG20" s="203"/>
      <c r="AH20" s="203"/>
      <c r="AI20" s="203"/>
      <c r="AJ20" s="203"/>
    </row>
    <row r="21" spans="1:36" ht="15.6" customHeight="1" x14ac:dyDescent="0.25">
      <c r="A21" s="205"/>
      <c r="B21" s="31">
        <v>1989</v>
      </c>
      <c r="C21" s="31" t="s">
        <v>40</v>
      </c>
      <c r="D21" s="37" t="s">
        <v>41</v>
      </c>
      <c r="E21" s="73">
        <v>6</v>
      </c>
      <c r="F21" s="36">
        <v>10</v>
      </c>
      <c r="G21" s="31">
        <v>14</v>
      </c>
      <c r="H21" s="124">
        <v>0.7142857142857143</v>
      </c>
      <c r="I21" s="31">
        <v>5</v>
      </c>
      <c r="J21" s="31">
        <v>11</v>
      </c>
      <c r="K21" s="124">
        <v>0.45454545454545453</v>
      </c>
      <c r="L21" s="31">
        <v>2</v>
      </c>
      <c r="M21" s="31">
        <v>10</v>
      </c>
      <c r="N21" s="124">
        <v>0.2</v>
      </c>
      <c r="O21" s="31">
        <v>1</v>
      </c>
      <c r="P21" s="31">
        <v>5</v>
      </c>
      <c r="Q21" s="124">
        <v>0.2</v>
      </c>
      <c r="R21" s="31">
        <v>18</v>
      </c>
      <c r="S21" s="31">
        <v>40</v>
      </c>
      <c r="T21" s="124">
        <v>0.45</v>
      </c>
      <c r="U21" s="39"/>
      <c r="V21" s="31">
        <v>1989</v>
      </c>
      <c r="W21" s="31" t="s">
        <v>40</v>
      </c>
      <c r="X21" s="37" t="s">
        <v>41</v>
      </c>
      <c r="Y21" s="212" t="s">
        <v>145</v>
      </c>
      <c r="Z21" s="212"/>
      <c r="AA21" s="212"/>
      <c r="AB21" s="212"/>
      <c r="AC21" s="31" t="s">
        <v>163</v>
      </c>
      <c r="AD21" s="203"/>
      <c r="AE21" s="203"/>
      <c r="AF21" s="203"/>
      <c r="AG21" s="203"/>
      <c r="AH21" s="203"/>
      <c r="AI21" s="203"/>
      <c r="AJ21" s="203"/>
    </row>
    <row r="22" spans="1:36" ht="15.6" customHeight="1" x14ac:dyDescent="0.25">
      <c r="A22" s="205"/>
      <c r="B22" s="31">
        <v>1990</v>
      </c>
      <c r="C22" s="31" t="s">
        <v>42</v>
      </c>
      <c r="D22" s="37" t="s">
        <v>41</v>
      </c>
      <c r="E22" s="73">
        <v>2</v>
      </c>
      <c r="F22" s="36">
        <v>3</v>
      </c>
      <c r="G22" s="31">
        <v>3</v>
      </c>
      <c r="H22" s="124">
        <v>1</v>
      </c>
      <c r="I22" s="31">
        <v>1</v>
      </c>
      <c r="J22" s="31">
        <v>2</v>
      </c>
      <c r="K22" s="124">
        <v>0.5</v>
      </c>
      <c r="L22" s="31">
        <v>1</v>
      </c>
      <c r="M22" s="31">
        <v>1</v>
      </c>
      <c r="N22" s="124">
        <v>1</v>
      </c>
      <c r="O22" s="31">
        <v>0</v>
      </c>
      <c r="P22" s="31">
        <v>1</v>
      </c>
      <c r="Q22" s="124">
        <v>0</v>
      </c>
      <c r="R22" s="31">
        <v>5</v>
      </c>
      <c r="S22" s="31">
        <v>7</v>
      </c>
      <c r="T22" s="124">
        <v>0.7142857142857143</v>
      </c>
      <c r="U22" s="39"/>
      <c r="V22" s="31">
        <v>1990</v>
      </c>
      <c r="W22" s="31" t="s">
        <v>42</v>
      </c>
      <c r="X22" s="37" t="s">
        <v>41</v>
      </c>
      <c r="Y22" s="212"/>
      <c r="Z22" s="212"/>
      <c r="AA22" s="212"/>
      <c r="AB22" s="212"/>
      <c r="AC22" s="31"/>
      <c r="AD22" s="203"/>
      <c r="AE22" s="203"/>
      <c r="AF22" s="203"/>
      <c r="AG22" s="203"/>
      <c r="AH22" s="203"/>
      <c r="AI22" s="203"/>
      <c r="AJ22" s="203"/>
    </row>
    <row r="23" spans="1:36" ht="15.6" customHeight="1" x14ac:dyDescent="0.25">
      <c r="A23" s="205"/>
      <c r="B23" s="31">
        <v>1991</v>
      </c>
      <c r="C23" s="31" t="s">
        <v>34</v>
      </c>
      <c r="D23" s="37" t="s">
        <v>41</v>
      </c>
      <c r="E23" s="73"/>
      <c r="F23" s="37"/>
      <c r="G23" s="37"/>
      <c r="H23" s="38"/>
      <c r="I23" s="31"/>
      <c r="J23" s="31"/>
      <c r="K23" s="38"/>
      <c r="L23" s="31"/>
      <c r="M23" s="31"/>
      <c r="N23" s="38"/>
      <c r="O23" s="31"/>
      <c r="P23" s="31"/>
      <c r="Q23" s="38"/>
      <c r="R23" s="31"/>
      <c r="S23" s="211"/>
      <c r="T23" s="124"/>
      <c r="U23" s="39"/>
      <c r="V23" s="31">
        <v>1991</v>
      </c>
      <c r="W23" s="31" t="s">
        <v>34</v>
      </c>
      <c r="X23" s="37" t="s">
        <v>41</v>
      </c>
      <c r="Y23" s="212"/>
      <c r="Z23" s="212"/>
      <c r="AA23" s="212"/>
      <c r="AB23" s="212"/>
      <c r="AC23" s="31"/>
      <c r="AD23" s="203"/>
      <c r="AE23" s="203"/>
      <c r="AF23" s="203"/>
      <c r="AG23" s="203"/>
      <c r="AH23" s="203"/>
      <c r="AI23" s="203"/>
      <c r="AJ23" s="203"/>
    </row>
    <row r="24" spans="1:36" ht="15.6" customHeight="1" x14ac:dyDescent="0.25">
      <c r="A24" s="205"/>
      <c r="B24" s="31">
        <v>1992</v>
      </c>
      <c r="C24" s="31" t="s">
        <v>43</v>
      </c>
      <c r="D24" s="37" t="s">
        <v>41</v>
      </c>
      <c r="E24" s="73"/>
      <c r="F24" s="37"/>
      <c r="G24" s="37"/>
      <c r="H24" s="38"/>
      <c r="I24" s="31"/>
      <c r="J24" s="31"/>
      <c r="K24" s="38"/>
      <c r="L24" s="31"/>
      <c r="M24" s="31"/>
      <c r="N24" s="38"/>
      <c r="O24" s="31"/>
      <c r="P24" s="31"/>
      <c r="Q24" s="38"/>
      <c r="R24" s="31"/>
      <c r="S24" s="211"/>
      <c r="T24" s="124"/>
      <c r="U24" s="39"/>
      <c r="V24" s="31">
        <v>1992</v>
      </c>
      <c r="W24" s="31" t="s">
        <v>43</v>
      </c>
      <c r="X24" s="37" t="s">
        <v>41</v>
      </c>
      <c r="Y24" s="212"/>
      <c r="Z24" s="212"/>
      <c r="AA24" s="212"/>
      <c r="AB24" s="212"/>
      <c r="AC24" s="31"/>
      <c r="AD24" s="203"/>
      <c r="AE24" s="203"/>
      <c r="AF24" s="203"/>
      <c r="AG24" s="203"/>
      <c r="AH24" s="203"/>
      <c r="AI24" s="203"/>
      <c r="AJ24" s="203"/>
    </row>
    <row r="25" spans="1:36" ht="15.6" customHeight="1" x14ac:dyDescent="0.25">
      <c r="A25" s="205"/>
      <c r="B25" s="17" t="s">
        <v>7</v>
      </c>
      <c r="C25" s="18"/>
      <c r="D25" s="16"/>
      <c r="E25" s="19">
        <f>SUM(E15:E24)</f>
        <v>14</v>
      </c>
      <c r="F25" s="19">
        <f>SUM(F17:F24)</f>
        <v>21</v>
      </c>
      <c r="G25" s="19">
        <f>SUM(G17:G24)</f>
        <v>30</v>
      </c>
      <c r="H25" s="213">
        <f>PRODUCT(F25/G25)</f>
        <v>0.7</v>
      </c>
      <c r="I25" s="19">
        <f>SUM(I17:I24)</f>
        <v>17</v>
      </c>
      <c r="J25" s="19">
        <f>SUM(J17:J24)</f>
        <v>32</v>
      </c>
      <c r="K25" s="213">
        <f>PRODUCT(I25/J25)</f>
        <v>0.53125</v>
      </c>
      <c r="L25" s="19">
        <f>SUM(L17:L24)</f>
        <v>9</v>
      </c>
      <c r="M25" s="19">
        <f>SUM(M17:M24)</f>
        <v>23</v>
      </c>
      <c r="N25" s="213">
        <f>PRODUCT(L25/M25)</f>
        <v>0.39130434782608697</v>
      </c>
      <c r="O25" s="19">
        <f>SUM(O17:O24)</f>
        <v>4</v>
      </c>
      <c r="P25" s="19">
        <f>SUM(P17:P24)</f>
        <v>14</v>
      </c>
      <c r="Q25" s="213">
        <f>PRODUCT(O25/P25)</f>
        <v>0.2857142857142857</v>
      </c>
      <c r="R25" s="19">
        <f>SUM(R17:R24)</f>
        <v>51</v>
      </c>
      <c r="S25" s="19">
        <f>SUM(S17:S24)</f>
        <v>99</v>
      </c>
      <c r="T25" s="213">
        <f>PRODUCT(R25/S25)</f>
        <v>0.51515151515151514</v>
      </c>
      <c r="U25" s="203"/>
      <c r="V25" s="18"/>
      <c r="W25" s="15"/>
      <c r="X25" s="123"/>
      <c r="Y25" s="15"/>
      <c r="Z25" s="15"/>
      <c r="AA25" s="15"/>
      <c r="AB25" s="15"/>
      <c r="AC25" s="16"/>
      <c r="AD25" s="203"/>
      <c r="AE25" s="203"/>
      <c r="AF25" s="203"/>
      <c r="AG25" s="203"/>
      <c r="AH25" s="203"/>
      <c r="AI25" s="203"/>
      <c r="AJ25" s="203"/>
    </row>
    <row r="26" spans="1:36" ht="15.6" customHeight="1" x14ac:dyDescent="0.25">
      <c r="A26" s="205"/>
      <c r="B26" s="203"/>
      <c r="C26" s="203"/>
      <c r="D26" s="203"/>
      <c r="E26" s="39"/>
      <c r="F26" s="203"/>
      <c r="G26" s="203"/>
      <c r="H26" s="215"/>
      <c r="I26" s="203"/>
      <c r="J26" s="203"/>
      <c r="K26" s="216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</row>
    <row r="27" spans="1:36" ht="15.6" customHeight="1" x14ac:dyDescent="0.25">
      <c r="A27" s="205"/>
      <c r="B27" s="11" t="s">
        <v>158</v>
      </c>
      <c r="C27" s="12"/>
      <c r="D27" s="200"/>
      <c r="E27" s="12"/>
      <c r="F27" s="68"/>
      <c r="G27" s="69"/>
      <c r="H27" s="12"/>
      <c r="I27" s="68"/>
      <c r="J27" s="69"/>
      <c r="K27" s="12"/>
      <c r="L27" s="68"/>
      <c r="M27" s="69"/>
      <c r="N27" s="12"/>
      <c r="O27" s="68"/>
      <c r="P27" s="69"/>
      <c r="Q27" s="12"/>
      <c r="R27" s="68"/>
      <c r="S27" s="69"/>
      <c r="T27" s="34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</row>
    <row r="28" spans="1:36" ht="15.6" customHeight="1" x14ac:dyDescent="0.25">
      <c r="A28" s="205"/>
      <c r="B28" s="18"/>
      <c r="C28" s="15"/>
      <c r="D28" s="206"/>
      <c r="E28" s="180"/>
      <c r="F28" s="207"/>
      <c r="G28" s="180" t="s">
        <v>18</v>
      </c>
      <c r="H28" s="208"/>
      <c r="I28" s="207"/>
      <c r="J28" s="180" t="s">
        <v>19</v>
      </c>
      <c r="K28" s="209"/>
      <c r="L28" s="207"/>
      <c r="M28" s="180" t="s">
        <v>20</v>
      </c>
      <c r="N28" s="195"/>
      <c r="O28" s="207"/>
      <c r="P28" s="180" t="s">
        <v>21</v>
      </c>
      <c r="Q28" s="195"/>
      <c r="R28" s="207"/>
      <c r="S28" s="180" t="s">
        <v>7</v>
      </c>
      <c r="T28" s="195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</row>
    <row r="29" spans="1:36" ht="15.6" customHeight="1" x14ac:dyDescent="0.25">
      <c r="A29" s="205"/>
      <c r="B29" s="23"/>
      <c r="C29" s="15"/>
      <c r="D29" s="206"/>
      <c r="E29" s="15" t="s">
        <v>3</v>
      </c>
      <c r="F29" s="18" t="s">
        <v>17</v>
      </c>
      <c r="G29" s="15" t="s">
        <v>155</v>
      </c>
      <c r="H29" s="130" t="s">
        <v>156</v>
      </c>
      <c r="I29" s="18" t="s">
        <v>17</v>
      </c>
      <c r="J29" s="15" t="s">
        <v>155</v>
      </c>
      <c r="K29" s="130" t="s">
        <v>156</v>
      </c>
      <c r="L29" s="18" t="s">
        <v>17</v>
      </c>
      <c r="M29" s="15" t="s">
        <v>155</v>
      </c>
      <c r="N29" s="130" t="s">
        <v>156</v>
      </c>
      <c r="O29" s="18" t="s">
        <v>17</v>
      </c>
      <c r="P29" s="15" t="s">
        <v>155</v>
      </c>
      <c r="Q29" s="130" t="s">
        <v>156</v>
      </c>
      <c r="R29" s="18" t="s">
        <v>17</v>
      </c>
      <c r="S29" s="15" t="s">
        <v>155</v>
      </c>
      <c r="T29" s="130" t="s">
        <v>156</v>
      </c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</row>
    <row r="30" spans="1:36" ht="15.6" customHeight="1" x14ac:dyDescent="0.25">
      <c r="A30" s="205"/>
      <c r="B30" s="17" t="s">
        <v>159</v>
      </c>
      <c r="C30" s="18"/>
      <c r="D30" s="16"/>
      <c r="E30" s="16">
        <f>PRODUCT(E12)</f>
        <v>164</v>
      </c>
      <c r="F30" s="19">
        <f>PRODUCT(F12)</f>
        <v>148</v>
      </c>
      <c r="G30" s="19">
        <f>PRODUCT(G12)</f>
        <v>281</v>
      </c>
      <c r="H30" s="213">
        <f>PRODUCT(H12)</f>
        <v>0.5266903914590747</v>
      </c>
      <c r="I30" s="19">
        <f>PRODUCT(I12)</f>
        <v>164</v>
      </c>
      <c r="J30" s="19">
        <f>PRODUCT(J12)</f>
        <v>273</v>
      </c>
      <c r="K30" s="213">
        <f>PRODUCT(K12)</f>
        <v>0.60073260073260071</v>
      </c>
      <c r="L30" s="19">
        <f>PRODUCT(L12)</f>
        <v>84</v>
      </c>
      <c r="M30" s="19">
        <f>PRODUCT(M12)</f>
        <v>180</v>
      </c>
      <c r="N30" s="213">
        <f>PRODUCT(N12)</f>
        <v>0.46666666666666667</v>
      </c>
      <c r="O30" s="19">
        <f>PRODUCT(O12)</f>
        <v>33</v>
      </c>
      <c r="P30" s="19">
        <f>PRODUCT(P12)</f>
        <v>110</v>
      </c>
      <c r="Q30" s="213">
        <f>PRODUCT(Q12)</f>
        <v>0.3</v>
      </c>
      <c r="R30" s="19">
        <f>PRODUCT(R12)</f>
        <v>594</v>
      </c>
      <c r="S30" s="19">
        <f>PRODUCT(S12)</f>
        <v>1165</v>
      </c>
      <c r="T30" s="213">
        <f>PRODUCT(T12)</f>
        <v>0.50987124463519318</v>
      </c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</row>
    <row r="31" spans="1:36" ht="15.6" customHeight="1" x14ac:dyDescent="0.25">
      <c r="A31" s="205"/>
      <c r="B31" s="17" t="s">
        <v>160</v>
      </c>
      <c r="C31" s="18"/>
      <c r="D31" s="16"/>
      <c r="E31" s="16">
        <f>PRODUCT(E25)</f>
        <v>14</v>
      </c>
      <c r="F31" s="19">
        <f t="shared" ref="F31:T31" si="1">PRODUCT(F25)</f>
        <v>21</v>
      </c>
      <c r="G31" s="19">
        <f t="shared" si="1"/>
        <v>30</v>
      </c>
      <c r="H31" s="213">
        <f t="shared" si="1"/>
        <v>0.7</v>
      </c>
      <c r="I31" s="19">
        <f t="shared" si="1"/>
        <v>17</v>
      </c>
      <c r="J31" s="19">
        <f t="shared" si="1"/>
        <v>32</v>
      </c>
      <c r="K31" s="213">
        <f t="shared" si="1"/>
        <v>0.53125</v>
      </c>
      <c r="L31" s="19">
        <f t="shared" si="1"/>
        <v>9</v>
      </c>
      <c r="M31" s="19">
        <f t="shared" si="1"/>
        <v>23</v>
      </c>
      <c r="N31" s="213">
        <f t="shared" si="1"/>
        <v>0.39130434782608697</v>
      </c>
      <c r="O31" s="19">
        <f t="shared" si="1"/>
        <v>4</v>
      </c>
      <c r="P31" s="19">
        <f t="shared" si="1"/>
        <v>14</v>
      </c>
      <c r="Q31" s="213">
        <f t="shared" si="1"/>
        <v>0.2857142857142857</v>
      </c>
      <c r="R31" s="19">
        <f t="shared" si="1"/>
        <v>51</v>
      </c>
      <c r="S31" s="19">
        <f t="shared" si="1"/>
        <v>99</v>
      </c>
      <c r="T31" s="213">
        <f t="shared" si="1"/>
        <v>0.51515151515151514</v>
      </c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</row>
    <row r="32" spans="1:36" ht="15.6" customHeight="1" x14ac:dyDescent="0.25">
      <c r="A32" s="205"/>
      <c r="B32" s="203"/>
      <c r="C32" s="203"/>
      <c r="D32" s="203"/>
      <c r="E32" s="39"/>
      <c r="F32" s="203"/>
      <c r="G32" s="203"/>
      <c r="H32" s="215"/>
      <c r="I32" s="203"/>
      <c r="J32" s="203"/>
      <c r="K32" s="216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</row>
    <row r="33" spans="1:36" ht="15.6" customHeight="1" x14ac:dyDescent="0.25">
      <c r="A33" s="205"/>
      <c r="B33" s="203"/>
      <c r="C33" s="203"/>
      <c r="D33" s="203"/>
      <c r="E33" s="39"/>
      <c r="F33" s="203"/>
      <c r="G33" s="203"/>
      <c r="H33" s="215"/>
      <c r="I33" s="203"/>
      <c r="J33" s="203"/>
      <c r="K33" s="216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</row>
    <row r="34" spans="1:36" ht="15.6" customHeight="1" x14ac:dyDescent="0.25">
      <c r="A34" s="205"/>
      <c r="B34" s="203"/>
      <c r="C34" s="203"/>
      <c r="D34" s="203"/>
      <c r="E34" s="39"/>
      <c r="F34" s="203"/>
      <c r="G34" s="203"/>
      <c r="H34" s="215"/>
      <c r="I34" s="203"/>
      <c r="J34" s="203"/>
      <c r="K34" s="216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</row>
    <row r="35" spans="1:36" ht="15.6" customHeight="1" x14ac:dyDescent="0.25">
      <c r="A35" s="205"/>
      <c r="B35" s="203"/>
      <c r="C35" s="203"/>
      <c r="D35" s="203"/>
      <c r="E35" s="39"/>
      <c r="F35" s="203"/>
      <c r="G35" s="203"/>
      <c r="H35" s="215"/>
      <c r="I35" s="203"/>
      <c r="J35" s="203"/>
      <c r="K35" s="216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</row>
    <row r="36" spans="1:36" ht="15.6" customHeight="1" x14ac:dyDescent="0.25">
      <c r="A36" s="205"/>
      <c r="B36" s="203"/>
      <c r="C36" s="203"/>
      <c r="D36" s="203"/>
      <c r="E36" s="39"/>
      <c r="F36" s="203"/>
      <c r="G36" s="203"/>
      <c r="H36" s="215"/>
      <c r="I36" s="203"/>
      <c r="J36" s="203"/>
      <c r="K36" s="216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</row>
    <row r="37" spans="1:36" ht="15.6" customHeight="1" x14ac:dyDescent="0.25">
      <c r="A37" s="205"/>
      <c r="B37" s="203"/>
      <c r="C37" s="203"/>
      <c r="D37" s="203"/>
      <c r="E37" s="39"/>
      <c r="F37" s="203"/>
      <c r="G37" s="203"/>
      <c r="H37" s="215"/>
      <c r="I37" s="203"/>
      <c r="J37" s="203"/>
      <c r="K37" s="216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</row>
    <row r="38" spans="1:36" ht="15.6" customHeight="1" x14ac:dyDescent="0.25">
      <c r="A38" s="205"/>
      <c r="B38" s="203"/>
      <c r="C38" s="203"/>
      <c r="D38" s="203"/>
      <c r="E38" s="39"/>
      <c r="F38" s="203"/>
      <c r="G38" s="203"/>
      <c r="H38" s="215"/>
      <c r="I38" s="203"/>
      <c r="J38" s="203"/>
      <c r="K38" s="216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</row>
    <row r="39" spans="1:36" ht="15.6" customHeight="1" x14ac:dyDescent="0.25">
      <c r="A39" s="205"/>
      <c r="B39" s="203"/>
      <c r="C39" s="203"/>
      <c r="D39" s="203"/>
      <c r="E39" s="39"/>
      <c r="F39" s="203"/>
      <c r="G39" s="203"/>
      <c r="H39" s="215"/>
      <c r="I39" s="203"/>
      <c r="J39" s="203"/>
      <c r="K39" s="216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</row>
    <row r="40" spans="1:36" ht="15.6" customHeight="1" x14ac:dyDescent="0.25">
      <c r="A40" s="205"/>
      <c r="B40" s="203"/>
      <c r="C40" s="203"/>
      <c r="D40" s="203"/>
      <c r="E40" s="39"/>
      <c r="F40" s="203"/>
      <c r="G40" s="203"/>
      <c r="H40" s="215"/>
      <c r="I40" s="203"/>
      <c r="J40" s="203"/>
      <c r="K40" s="216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ht="15.6" customHeight="1" x14ac:dyDescent="0.25">
      <c r="A41" s="205"/>
      <c r="B41" s="203"/>
      <c r="C41" s="203"/>
      <c r="D41" s="203"/>
      <c r="E41" s="39"/>
      <c r="F41" s="203"/>
      <c r="G41" s="203"/>
      <c r="H41" s="215"/>
      <c r="I41" s="203"/>
      <c r="J41" s="203"/>
      <c r="K41" s="216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</row>
    <row r="42" spans="1:36" ht="15.6" customHeight="1" x14ac:dyDescent="0.25">
      <c r="A42" s="205"/>
      <c r="B42" s="203"/>
      <c r="C42" s="203"/>
      <c r="D42" s="203"/>
      <c r="E42" s="39"/>
      <c r="F42" s="203"/>
      <c r="G42" s="203"/>
      <c r="H42" s="215"/>
      <c r="I42" s="203"/>
      <c r="J42" s="203"/>
      <c r="K42" s="216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</row>
    <row r="43" spans="1:36" ht="15.6" customHeight="1" x14ac:dyDescent="0.25">
      <c r="A43" s="205"/>
      <c r="B43" s="203"/>
      <c r="C43" s="203"/>
      <c r="D43" s="203"/>
      <c r="E43" s="39"/>
      <c r="F43" s="203"/>
      <c r="G43" s="203"/>
      <c r="H43" s="215"/>
      <c r="I43" s="203"/>
      <c r="J43" s="203"/>
      <c r="K43" s="216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</row>
    <row r="44" spans="1:36" ht="15.6" customHeight="1" x14ac:dyDescent="0.25">
      <c r="A44" s="205"/>
      <c r="B44" s="203"/>
      <c r="C44" s="203"/>
      <c r="D44" s="203"/>
      <c r="E44" s="39"/>
      <c r="F44" s="203"/>
      <c r="G44" s="203"/>
      <c r="H44" s="215"/>
      <c r="I44" s="203"/>
      <c r="J44" s="203"/>
      <c r="K44" s="216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</row>
    <row r="45" spans="1:36" ht="15.6" customHeight="1" x14ac:dyDescent="0.25">
      <c r="A45" s="205"/>
      <c r="B45" s="203"/>
      <c r="C45" s="203"/>
      <c r="D45" s="203"/>
      <c r="E45" s="39"/>
      <c r="F45" s="203"/>
      <c r="G45" s="203"/>
      <c r="H45" s="215"/>
      <c r="I45" s="203"/>
      <c r="J45" s="203"/>
      <c r="K45" s="216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</row>
    <row r="46" spans="1:36" ht="15.6" customHeight="1" x14ac:dyDescent="0.25">
      <c r="A46" s="205"/>
      <c r="B46" s="203"/>
      <c r="C46" s="203"/>
      <c r="D46" s="203"/>
      <c r="E46" s="39"/>
      <c r="F46" s="203"/>
      <c r="G46" s="203"/>
      <c r="H46" s="215"/>
      <c r="I46" s="203"/>
      <c r="J46" s="203"/>
      <c r="K46" s="216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</row>
    <row r="47" spans="1:36" ht="15.6" customHeight="1" x14ac:dyDescent="0.25">
      <c r="A47" s="205"/>
      <c r="B47" s="203"/>
      <c r="C47" s="203"/>
      <c r="D47" s="203"/>
      <c r="E47" s="39"/>
      <c r="F47" s="203"/>
      <c r="G47" s="203"/>
      <c r="H47" s="215"/>
      <c r="I47" s="203"/>
      <c r="J47" s="203"/>
      <c r="K47" s="216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</row>
    <row r="48" spans="1:36" ht="15.6" customHeight="1" x14ac:dyDescent="0.25">
      <c r="A48" s="205"/>
      <c r="B48" s="203"/>
      <c r="C48" s="203"/>
      <c r="D48" s="203"/>
      <c r="E48" s="39"/>
      <c r="F48" s="203"/>
      <c r="G48" s="203"/>
      <c r="H48" s="215"/>
      <c r="I48" s="203"/>
      <c r="J48" s="203"/>
      <c r="K48" s="216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</row>
    <row r="49" spans="1:36" ht="15.6" customHeight="1" x14ac:dyDescent="0.25">
      <c r="A49" s="205"/>
      <c r="B49" s="203"/>
      <c r="C49" s="203"/>
      <c r="D49" s="203"/>
      <c r="E49" s="39"/>
      <c r="F49" s="203"/>
      <c r="G49" s="203"/>
      <c r="H49" s="215"/>
      <c r="I49" s="203"/>
      <c r="J49" s="203"/>
      <c r="K49" s="216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</row>
    <row r="50" spans="1:36" ht="15.6" customHeight="1" x14ac:dyDescent="0.25">
      <c r="A50" s="205"/>
      <c r="B50" s="203"/>
      <c r="C50" s="203"/>
      <c r="D50" s="203"/>
      <c r="E50" s="39"/>
      <c r="F50" s="203"/>
      <c r="G50" s="203"/>
      <c r="H50" s="215"/>
      <c r="I50" s="203"/>
      <c r="J50" s="203"/>
      <c r="K50" s="216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</row>
    <row r="51" spans="1:36" ht="15.6" customHeight="1" x14ac:dyDescent="0.25">
      <c r="A51" s="205"/>
      <c r="B51" s="203"/>
      <c r="C51" s="203"/>
      <c r="D51" s="203"/>
      <c r="E51" s="39"/>
      <c r="F51" s="203"/>
      <c r="G51" s="203"/>
      <c r="H51" s="215"/>
      <c r="I51" s="203"/>
      <c r="J51" s="203"/>
      <c r="K51" s="216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</row>
    <row r="52" spans="1:36" ht="15.6" customHeight="1" x14ac:dyDescent="0.25">
      <c r="A52" s="205"/>
      <c r="B52" s="203"/>
      <c r="C52" s="203"/>
      <c r="D52" s="203"/>
      <c r="E52" s="39"/>
      <c r="F52" s="203"/>
      <c r="G52" s="203"/>
      <c r="H52" s="215"/>
      <c r="I52" s="203"/>
      <c r="J52" s="203"/>
      <c r="K52" s="216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</row>
    <row r="53" spans="1:36" s="218" customFormat="1" ht="15.6" customHeight="1" x14ac:dyDescent="0.25">
      <c r="A53" s="217"/>
      <c r="B53" s="203"/>
      <c r="C53" s="203"/>
      <c r="D53" s="203"/>
      <c r="E53" s="39"/>
      <c r="F53" s="203"/>
      <c r="G53" s="203"/>
      <c r="H53" s="215"/>
      <c r="I53" s="203"/>
      <c r="J53" s="203"/>
      <c r="K53" s="216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</row>
    <row r="54" spans="1:36" s="218" customFormat="1" ht="15.6" customHeight="1" x14ac:dyDescent="0.25">
      <c r="A54" s="217"/>
      <c r="B54" s="203"/>
      <c r="C54" s="203"/>
      <c r="D54" s="203"/>
      <c r="E54" s="39"/>
      <c r="F54" s="203"/>
      <c r="G54" s="203"/>
      <c r="H54" s="215"/>
      <c r="I54" s="203"/>
      <c r="J54" s="203"/>
      <c r="K54" s="216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</row>
    <row r="55" spans="1:36" ht="15.6" customHeight="1" x14ac:dyDescent="0.25">
      <c r="A55" s="205"/>
      <c r="B55" s="203"/>
      <c r="C55" s="203"/>
      <c r="D55" s="203"/>
      <c r="E55" s="39"/>
      <c r="F55" s="203"/>
      <c r="G55" s="203"/>
      <c r="H55" s="215"/>
      <c r="I55" s="203"/>
      <c r="J55" s="203"/>
      <c r="K55" s="216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</row>
    <row r="56" spans="1:36" ht="15.6" customHeight="1" x14ac:dyDescent="0.25">
      <c r="A56" s="205"/>
      <c r="B56" s="203"/>
      <c r="C56" s="203"/>
      <c r="D56" s="203"/>
      <c r="E56" s="39"/>
      <c r="F56" s="203"/>
      <c r="G56" s="203"/>
      <c r="H56" s="215"/>
      <c r="I56" s="203"/>
      <c r="J56" s="203"/>
      <c r="K56" s="216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</row>
    <row r="57" spans="1:36" ht="15.6" customHeight="1" x14ac:dyDescent="0.25">
      <c r="A57" s="205"/>
      <c r="B57" s="203"/>
      <c r="C57" s="203"/>
      <c r="D57" s="203"/>
      <c r="E57" s="39"/>
      <c r="F57" s="203"/>
      <c r="G57" s="203"/>
      <c r="H57" s="215"/>
      <c r="I57" s="203"/>
      <c r="J57" s="203"/>
      <c r="K57" s="216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</row>
    <row r="58" spans="1:36" ht="15.6" customHeight="1" x14ac:dyDescent="0.25">
      <c r="A58" s="205"/>
      <c r="B58" s="203"/>
      <c r="C58" s="203"/>
      <c r="D58" s="203"/>
      <c r="E58" s="39"/>
      <c r="F58" s="203"/>
      <c r="G58" s="203"/>
      <c r="H58" s="215"/>
      <c r="I58" s="203"/>
      <c r="J58" s="203"/>
      <c r="K58" s="216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</row>
    <row r="59" spans="1:36" ht="15.6" customHeight="1" x14ac:dyDescent="0.25">
      <c r="A59" s="205"/>
      <c r="B59" s="203"/>
      <c r="C59" s="203"/>
      <c r="D59" s="203"/>
      <c r="E59" s="39"/>
      <c r="F59" s="203"/>
      <c r="G59" s="203"/>
      <c r="H59" s="215"/>
      <c r="I59" s="203"/>
      <c r="J59" s="203"/>
      <c r="K59" s="216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</row>
    <row r="60" spans="1:36" ht="15.6" customHeight="1" x14ac:dyDescent="0.25">
      <c r="A60" s="205"/>
      <c r="B60" s="203"/>
      <c r="C60" s="203"/>
      <c r="D60" s="203"/>
      <c r="E60" s="39"/>
      <c r="F60" s="203"/>
      <c r="G60" s="203"/>
      <c r="H60" s="215"/>
      <c r="I60" s="203"/>
      <c r="J60" s="203"/>
      <c r="K60" s="216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</row>
    <row r="61" spans="1:36" ht="15.6" customHeight="1" x14ac:dyDescent="0.25">
      <c r="A61" s="205"/>
      <c r="B61" s="203"/>
      <c r="C61" s="203"/>
      <c r="D61" s="203"/>
      <c r="E61" s="39"/>
      <c r="F61" s="203"/>
      <c r="G61" s="203"/>
      <c r="H61" s="215"/>
      <c r="I61" s="203"/>
      <c r="J61" s="203"/>
      <c r="K61" s="216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</row>
    <row r="62" spans="1:36" ht="15.6" customHeight="1" x14ac:dyDescent="0.25">
      <c r="A62" s="205"/>
      <c r="B62" s="203"/>
      <c r="C62" s="203"/>
      <c r="D62" s="203"/>
      <c r="E62" s="39"/>
      <c r="F62" s="203"/>
      <c r="G62" s="203"/>
      <c r="H62" s="215"/>
      <c r="I62" s="203"/>
      <c r="J62" s="203"/>
      <c r="K62" s="216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</row>
    <row r="63" spans="1:36" ht="15.6" customHeight="1" x14ac:dyDescent="0.25">
      <c r="A63" s="205"/>
      <c r="B63" s="203"/>
      <c r="C63" s="203"/>
      <c r="D63" s="203"/>
      <c r="E63" s="39"/>
      <c r="F63" s="203"/>
      <c r="G63" s="203"/>
      <c r="H63" s="215"/>
      <c r="I63" s="203"/>
      <c r="J63" s="203"/>
      <c r="K63" s="216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</row>
    <row r="64" spans="1:36" ht="15.6" customHeight="1" x14ac:dyDescent="0.25">
      <c r="A64" s="205"/>
      <c r="B64" s="203"/>
      <c r="C64" s="203"/>
      <c r="D64" s="203"/>
      <c r="E64" s="39"/>
      <c r="F64" s="203"/>
      <c r="G64" s="203"/>
      <c r="H64" s="215"/>
      <c r="I64" s="203"/>
      <c r="J64" s="203"/>
      <c r="K64" s="216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</row>
    <row r="65" spans="1:36" ht="15.6" customHeight="1" x14ac:dyDescent="0.25">
      <c r="A65" s="205"/>
      <c r="B65" s="203"/>
      <c r="C65" s="203"/>
      <c r="D65" s="203"/>
      <c r="E65" s="39"/>
      <c r="F65" s="203"/>
      <c r="G65" s="203"/>
      <c r="H65" s="215"/>
      <c r="I65" s="203"/>
      <c r="J65" s="203"/>
      <c r="K65" s="216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</row>
    <row r="66" spans="1:36" ht="15.6" customHeight="1" x14ac:dyDescent="0.25">
      <c r="A66" s="205"/>
      <c r="B66" s="203"/>
      <c r="C66" s="203"/>
      <c r="D66" s="203"/>
      <c r="E66" s="39"/>
      <c r="F66" s="203"/>
      <c r="G66" s="203"/>
      <c r="H66" s="215"/>
      <c r="I66" s="203"/>
      <c r="J66" s="203"/>
      <c r="K66" s="216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</row>
    <row r="67" spans="1:36" ht="15.6" customHeight="1" x14ac:dyDescent="0.25">
      <c r="A67" s="205"/>
      <c r="B67" s="203"/>
      <c r="C67" s="203"/>
      <c r="D67" s="203"/>
      <c r="E67" s="39"/>
      <c r="F67" s="203"/>
      <c r="G67" s="203"/>
      <c r="H67" s="215"/>
      <c r="I67" s="203"/>
      <c r="J67" s="203"/>
      <c r="K67" s="216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</row>
    <row r="68" spans="1:36" ht="15.6" customHeight="1" x14ac:dyDescent="0.25">
      <c r="A68" s="205"/>
      <c r="B68" s="203"/>
      <c r="C68" s="203"/>
      <c r="D68" s="203"/>
      <c r="E68" s="39"/>
      <c r="F68" s="203"/>
      <c r="G68" s="203"/>
      <c r="H68" s="215"/>
      <c r="I68" s="203"/>
      <c r="J68" s="203"/>
      <c r="K68" s="216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</row>
    <row r="69" spans="1:36" ht="15.6" customHeight="1" x14ac:dyDescent="0.25">
      <c r="A69" s="205"/>
      <c r="B69" s="203"/>
      <c r="C69" s="203"/>
      <c r="D69" s="203"/>
      <c r="E69" s="39"/>
      <c r="F69" s="203"/>
      <c r="G69" s="203"/>
      <c r="H69" s="215"/>
      <c r="I69" s="203"/>
      <c r="J69" s="203"/>
      <c r="K69" s="216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</row>
    <row r="70" spans="1:36" ht="15.6" customHeight="1" x14ac:dyDescent="0.25">
      <c r="A70" s="205"/>
      <c r="B70" s="203"/>
      <c r="C70" s="203"/>
      <c r="D70" s="203"/>
      <c r="E70" s="39"/>
      <c r="F70" s="203"/>
      <c r="G70" s="203"/>
      <c r="H70" s="215"/>
      <c r="I70" s="203"/>
      <c r="J70" s="203"/>
      <c r="K70" s="216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</row>
    <row r="71" spans="1:36" ht="15.6" customHeight="1" x14ac:dyDescent="0.25">
      <c r="A71" s="205"/>
      <c r="B71" s="203"/>
      <c r="C71" s="203"/>
      <c r="D71" s="203"/>
      <c r="E71" s="39"/>
      <c r="F71" s="203"/>
      <c r="G71" s="203"/>
      <c r="H71" s="215"/>
      <c r="I71" s="203"/>
      <c r="J71" s="203"/>
      <c r="K71" s="216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</row>
    <row r="72" spans="1:36" ht="15.6" customHeight="1" x14ac:dyDescent="0.25">
      <c r="A72" s="205"/>
      <c r="B72" s="203"/>
      <c r="C72" s="203"/>
      <c r="D72" s="203"/>
      <c r="E72" s="39"/>
      <c r="F72" s="203"/>
      <c r="G72" s="203"/>
      <c r="H72" s="215"/>
      <c r="I72" s="203"/>
      <c r="J72" s="203"/>
      <c r="K72" s="216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</row>
    <row r="73" spans="1:36" ht="15.6" customHeight="1" x14ac:dyDescent="0.25">
      <c r="A73" s="205"/>
      <c r="B73" s="203"/>
      <c r="C73" s="203"/>
      <c r="D73" s="203"/>
      <c r="E73" s="39"/>
      <c r="F73" s="203"/>
      <c r="G73" s="203"/>
      <c r="H73" s="215"/>
      <c r="I73" s="203"/>
      <c r="J73" s="203"/>
      <c r="K73" s="216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</row>
    <row r="74" spans="1:36" ht="15.6" customHeight="1" x14ac:dyDescent="0.25">
      <c r="A74" s="205"/>
      <c r="B74" s="203"/>
      <c r="C74" s="203"/>
      <c r="D74" s="203"/>
      <c r="E74" s="39"/>
      <c r="F74" s="203"/>
      <c r="G74" s="203"/>
      <c r="H74" s="215"/>
      <c r="I74" s="203"/>
      <c r="J74" s="203"/>
      <c r="K74" s="216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</row>
    <row r="75" spans="1:36" ht="15.6" customHeight="1" x14ac:dyDescent="0.25">
      <c r="A75" s="205"/>
      <c r="B75" s="203"/>
      <c r="C75" s="203"/>
      <c r="D75" s="203"/>
      <c r="E75" s="39"/>
      <c r="F75" s="203"/>
      <c r="G75" s="203"/>
      <c r="H75" s="215"/>
      <c r="I75" s="203"/>
      <c r="J75" s="203"/>
      <c r="K75" s="216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</row>
    <row r="76" spans="1:36" ht="15.6" customHeight="1" x14ac:dyDescent="0.25">
      <c r="A76" s="205"/>
      <c r="B76" s="203"/>
      <c r="C76" s="203"/>
      <c r="D76" s="203"/>
      <c r="E76" s="39"/>
      <c r="F76" s="203"/>
      <c r="G76" s="203"/>
      <c r="H76" s="215"/>
      <c r="I76" s="203"/>
      <c r="J76" s="203"/>
      <c r="K76" s="216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</row>
    <row r="77" spans="1:36" s="218" customFormat="1" ht="15.6" customHeight="1" x14ac:dyDescent="0.25">
      <c r="A77" s="217"/>
      <c r="B77" s="203"/>
      <c r="C77" s="203"/>
      <c r="D77" s="203"/>
      <c r="E77" s="39"/>
      <c r="F77" s="203"/>
      <c r="G77" s="203"/>
      <c r="H77" s="215"/>
      <c r="I77" s="203"/>
      <c r="J77" s="203"/>
      <c r="K77" s="216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</row>
    <row r="78" spans="1:36" s="218" customFormat="1" ht="15.6" customHeight="1" x14ac:dyDescent="0.25">
      <c r="A78" s="217"/>
      <c r="B78" s="203"/>
      <c r="C78" s="203"/>
      <c r="D78" s="203"/>
      <c r="E78" s="39"/>
      <c r="F78" s="203"/>
      <c r="G78" s="203"/>
      <c r="H78" s="215"/>
      <c r="I78" s="203"/>
      <c r="J78" s="203"/>
      <c r="K78" s="216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</row>
    <row r="79" spans="1:36" s="218" customFormat="1" ht="15.6" customHeight="1" x14ac:dyDescent="0.25">
      <c r="A79" s="217"/>
      <c r="B79" s="203"/>
      <c r="C79" s="203"/>
      <c r="D79" s="203"/>
      <c r="E79" s="39"/>
      <c r="F79" s="203"/>
      <c r="G79" s="203"/>
      <c r="H79" s="215"/>
      <c r="I79" s="203"/>
      <c r="J79" s="203"/>
      <c r="K79" s="216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</row>
    <row r="80" spans="1:36" s="218" customFormat="1" ht="15.6" customHeight="1" x14ac:dyDescent="0.25">
      <c r="A80" s="217"/>
      <c r="B80" s="203"/>
      <c r="C80" s="203"/>
      <c r="D80" s="203"/>
      <c r="E80" s="39"/>
      <c r="F80" s="203"/>
      <c r="G80" s="203"/>
      <c r="H80" s="215"/>
      <c r="I80" s="203"/>
      <c r="J80" s="203"/>
      <c r="K80" s="216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</row>
    <row r="81" spans="1:36" s="218" customFormat="1" ht="15.6" customHeight="1" x14ac:dyDescent="0.25">
      <c r="A81" s="217"/>
      <c r="B81" s="203"/>
      <c r="C81" s="203"/>
      <c r="D81" s="203"/>
      <c r="E81" s="39"/>
      <c r="F81" s="203"/>
      <c r="G81" s="203"/>
      <c r="H81" s="215"/>
      <c r="I81" s="203"/>
      <c r="J81" s="203"/>
      <c r="K81" s="216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</row>
    <row r="82" spans="1:36" s="218" customFormat="1" ht="15.6" customHeight="1" x14ac:dyDescent="0.25">
      <c r="A82" s="217"/>
      <c r="B82" s="203"/>
      <c r="C82" s="203"/>
      <c r="D82" s="203"/>
      <c r="E82" s="39"/>
      <c r="F82" s="203"/>
      <c r="G82" s="203"/>
      <c r="H82" s="215"/>
      <c r="I82" s="203"/>
      <c r="J82" s="203"/>
      <c r="K82" s="216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</row>
    <row r="83" spans="1:36" s="218" customFormat="1" ht="15.6" customHeight="1" x14ac:dyDescent="0.25">
      <c r="A83" s="217"/>
      <c r="B83" s="203"/>
      <c r="C83" s="203"/>
      <c r="D83" s="203"/>
      <c r="E83" s="39"/>
      <c r="F83" s="203"/>
      <c r="G83" s="203"/>
      <c r="H83" s="215"/>
      <c r="I83" s="203"/>
      <c r="J83" s="203"/>
      <c r="K83" s="216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</row>
    <row r="84" spans="1:36" s="218" customFormat="1" ht="15.6" customHeight="1" x14ac:dyDescent="0.25">
      <c r="A84" s="217"/>
      <c r="B84" s="203"/>
      <c r="C84" s="203"/>
      <c r="D84" s="203"/>
      <c r="E84" s="39"/>
      <c r="F84" s="203"/>
      <c r="G84" s="203"/>
      <c r="H84" s="215"/>
      <c r="I84" s="203"/>
      <c r="J84" s="203"/>
      <c r="K84" s="216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</row>
    <row r="85" spans="1:36" s="218" customFormat="1" ht="15.6" customHeight="1" x14ac:dyDescent="0.25">
      <c r="A85" s="217"/>
      <c r="B85" s="203"/>
      <c r="C85" s="203"/>
      <c r="D85" s="203"/>
      <c r="E85" s="39"/>
      <c r="F85" s="203"/>
      <c r="G85" s="203"/>
      <c r="H85" s="215"/>
      <c r="I85" s="203"/>
      <c r="J85" s="203"/>
      <c r="K85" s="216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</row>
    <row r="86" spans="1:36" s="218" customFormat="1" ht="15.6" customHeight="1" x14ac:dyDescent="0.25">
      <c r="A86" s="217"/>
      <c r="B86" s="203"/>
      <c r="C86" s="203"/>
      <c r="D86" s="203"/>
      <c r="E86" s="39"/>
      <c r="F86" s="203"/>
      <c r="G86" s="203"/>
      <c r="H86" s="215"/>
      <c r="I86" s="203"/>
      <c r="J86" s="203"/>
      <c r="K86" s="216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</row>
    <row r="87" spans="1:36" s="218" customFormat="1" ht="15.6" customHeight="1" x14ac:dyDescent="0.25">
      <c r="A87" s="217"/>
      <c r="B87" s="203"/>
      <c r="C87" s="203"/>
      <c r="D87" s="203"/>
      <c r="E87" s="39"/>
      <c r="F87" s="203"/>
      <c r="G87" s="203"/>
      <c r="H87" s="215"/>
      <c r="I87" s="203"/>
      <c r="J87" s="203"/>
      <c r="K87" s="216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</row>
    <row r="88" spans="1:36" s="218" customFormat="1" ht="15.6" customHeight="1" x14ac:dyDescent="0.25">
      <c r="A88" s="217"/>
      <c r="B88" s="219"/>
      <c r="C88" s="219"/>
      <c r="D88" s="219"/>
      <c r="E88" s="24"/>
      <c r="F88" s="219"/>
      <c r="G88" s="219"/>
      <c r="H88" s="220"/>
      <c r="I88" s="219"/>
      <c r="J88" s="219"/>
      <c r="K88" s="221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03"/>
      <c r="AE88" s="203"/>
      <c r="AF88" s="203"/>
      <c r="AG88" s="203"/>
      <c r="AH88" s="203"/>
      <c r="AI88" s="203"/>
      <c r="AJ88" s="203"/>
    </row>
    <row r="89" spans="1:36" s="218" customFormat="1" ht="15.6" customHeight="1" x14ac:dyDescent="0.25">
      <c r="A89" s="217"/>
      <c r="B89" s="219"/>
      <c r="C89" s="219"/>
      <c r="D89" s="219"/>
      <c r="E89" s="24"/>
      <c r="F89" s="219"/>
      <c r="G89" s="219"/>
      <c r="H89" s="220"/>
      <c r="I89" s="219"/>
      <c r="J89" s="219"/>
      <c r="K89" s="221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03"/>
      <c r="AE89" s="203"/>
      <c r="AF89" s="203"/>
      <c r="AG89" s="203"/>
      <c r="AH89" s="203"/>
      <c r="AI89" s="203"/>
      <c r="AJ89" s="203"/>
    </row>
    <row r="90" spans="1:36" s="218" customFormat="1" ht="15.6" customHeight="1" x14ac:dyDescent="0.25">
      <c r="A90" s="217"/>
      <c r="B90" s="219"/>
      <c r="C90" s="219"/>
      <c r="D90" s="219"/>
      <c r="E90" s="24"/>
      <c r="F90" s="219"/>
      <c r="G90" s="219"/>
      <c r="H90" s="220"/>
      <c r="I90" s="219"/>
      <c r="J90" s="219"/>
      <c r="K90" s="221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03"/>
      <c r="AE90" s="203"/>
      <c r="AF90" s="203"/>
      <c r="AG90" s="203"/>
      <c r="AH90" s="203"/>
      <c r="AI90" s="203"/>
      <c r="AJ90" s="203"/>
    </row>
    <row r="91" spans="1:36" s="218" customFormat="1" ht="15.6" customHeight="1" x14ac:dyDescent="0.25">
      <c r="A91" s="217"/>
      <c r="B91" s="219"/>
      <c r="C91" s="219"/>
      <c r="D91" s="219"/>
      <c r="E91" s="24"/>
      <c r="F91" s="219"/>
      <c r="G91" s="219"/>
      <c r="H91" s="220"/>
      <c r="I91" s="219"/>
      <c r="J91" s="219"/>
      <c r="K91" s="221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03"/>
      <c r="AE91" s="203"/>
      <c r="AF91" s="203"/>
      <c r="AG91" s="203"/>
      <c r="AH91" s="203"/>
      <c r="AI91" s="203"/>
      <c r="AJ91" s="203"/>
    </row>
    <row r="92" spans="1:36" s="218" customFormat="1" ht="15.6" customHeight="1" x14ac:dyDescent="0.25">
      <c r="A92" s="217"/>
      <c r="B92" s="219"/>
      <c r="C92" s="219"/>
      <c r="D92" s="219"/>
      <c r="E92" s="24"/>
      <c r="F92" s="219"/>
      <c r="G92" s="219"/>
      <c r="H92" s="220"/>
      <c r="I92" s="219"/>
      <c r="J92" s="219"/>
      <c r="K92" s="221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03"/>
      <c r="AE92" s="203"/>
      <c r="AF92" s="203"/>
      <c r="AG92" s="203"/>
      <c r="AH92" s="203"/>
      <c r="AI92" s="203"/>
      <c r="AJ92" s="203"/>
    </row>
    <row r="93" spans="1:36" s="218" customFormat="1" ht="15.6" customHeight="1" x14ac:dyDescent="0.25">
      <c r="A93" s="217"/>
      <c r="B93" s="219"/>
      <c r="C93" s="219"/>
      <c r="D93" s="219"/>
      <c r="E93" s="24"/>
      <c r="F93" s="219"/>
      <c r="G93" s="219"/>
      <c r="H93" s="220"/>
      <c r="I93" s="219"/>
      <c r="J93" s="219"/>
      <c r="K93" s="221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03"/>
      <c r="AE93" s="203"/>
      <c r="AF93" s="203"/>
      <c r="AG93" s="203"/>
      <c r="AH93" s="203"/>
      <c r="AI93" s="203"/>
      <c r="AJ93" s="203"/>
    </row>
    <row r="94" spans="1:36" s="218" customFormat="1" ht="15.6" customHeight="1" x14ac:dyDescent="0.25">
      <c r="A94" s="217"/>
      <c r="B94" s="219"/>
      <c r="C94" s="219"/>
      <c r="D94" s="219"/>
      <c r="E94" s="24"/>
      <c r="F94" s="219"/>
      <c r="G94" s="219"/>
      <c r="H94" s="220"/>
      <c r="I94" s="219"/>
      <c r="J94" s="219"/>
      <c r="K94" s="221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03"/>
      <c r="AE94" s="203"/>
      <c r="AF94" s="203"/>
      <c r="AG94" s="203"/>
      <c r="AH94" s="203"/>
      <c r="AI94" s="203"/>
      <c r="AJ94" s="203"/>
    </row>
    <row r="95" spans="1:36" s="218" customFormat="1" ht="15.6" customHeight="1" x14ac:dyDescent="0.25">
      <c r="A95" s="217"/>
      <c r="B95" s="219"/>
      <c r="C95" s="219"/>
      <c r="D95" s="219"/>
      <c r="E95" s="24"/>
      <c r="F95" s="219"/>
      <c r="G95" s="219"/>
      <c r="H95" s="220"/>
      <c r="I95" s="219"/>
      <c r="J95" s="219"/>
      <c r="K95" s="221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03"/>
      <c r="AE95" s="203"/>
      <c r="AF95" s="203"/>
      <c r="AG95" s="203"/>
      <c r="AH95" s="203"/>
      <c r="AI95" s="203"/>
      <c r="AJ95" s="203"/>
    </row>
    <row r="96" spans="1:36" s="218" customFormat="1" ht="15.6" customHeight="1" x14ac:dyDescent="0.25">
      <c r="A96" s="217"/>
      <c r="B96" s="219"/>
      <c r="C96" s="219"/>
      <c r="D96" s="219"/>
      <c r="E96" s="24"/>
      <c r="F96" s="219"/>
      <c r="G96" s="219"/>
      <c r="H96" s="220"/>
      <c r="I96" s="219"/>
      <c r="J96" s="219"/>
      <c r="K96" s="221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03"/>
      <c r="AE96" s="203"/>
      <c r="AF96" s="203"/>
      <c r="AG96" s="203"/>
      <c r="AH96" s="203"/>
      <c r="AI96" s="203"/>
      <c r="AJ96" s="203"/>
    </row>
    <row r="97" spans="1:36" s="218" customFormat="1" ht="15.6" customHeight="1" x14ac:dyDescent="0.25">
      <c r="A97" s="217"/>
      <c r="B97" s="219"/>
      <c r="C97" s="219"/>
      <c r="D97" s="219"/>
      <c r="E97" s="24"/>
      <c r="F97" s="219"/>
      <c r="G97" s="219"/>
      <c r="H97" s="220"/>
      <c r="I97" s="219"/>
      <c r="J97" s="219"/>
      <c r="K97" s="221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03"/>
      <c r="AE97" s="203"/>
      <c r="AF97" s="203"/>
      <c r="AG97" s="203"/>
      <c r="AH97" s="203"/>
      <c r="AI97" s="203"/>
      <c r="AJ97" s="203"/>
    </row>
    <row r="98" spans="1:36" s="218" customFormat="1" ht="15.6" customHeight="1" x14ac:dyDescent="0.25">
      <c r="A98" s="217"/>
      <c r="B98" s="219"/>
      <c r="C98" s="219"/>
      <c r="D98" s="219"/>
      <c r="E98" s="24"/>
      <c r="F98" s="219"/>
      <c r="G98" s="219"/>
      <c r="H98" s="220"/>
      <c r="I98" s="219"/>
      <c r="J98" s="219"/>
      <c r="K98" s="221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03"/>
      <c r="AE98" s="203"/>
      <c r="AF98" s="203"/>
      <c r="AG98" s="203"/>
      <c r="AH98" s="203"/>
      <c r="AI98" s="203"/>
      <c r="AJ98" s="203"/>
    </row>
    <row r="99" spans="1:36" s="218" customFormat="1" ht="15.6" customHeight="1" x14ac:dyDescent="0.25">
      <c r="A99" s="217"/>
      <c r="B99" s="219"/>
      <c r="C99" s="219"/>
      <c r="D99" s="219"/>
      <c r="E99" s="24"/>
      <c r="F99" s="219"/>
      <c r="G99" s="219"/>
      <c r="H99" s="220"/>
      <c r="I99" s="219"/>
      <c r="J99" s="219"/>
      <c r="K99" s="221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03"/>
      <c r="AE99" s="203"/>
      <c r="AF99" s="203"/>
      <c r="AG99" s="203"/>
      <c r="AH99" s="203"/>
      <c r="AI99" s="203"/>
      <c r="AJ99" s="203"/>
    </row>
    <row r="100" spans="1:36" s="218" customFormat="1" ht="15.6" customHeight="1" x14ac:dyDescent="0.25">
      <c r="A100" s="217"/>
      <c r="B100" s="219"/>
      <c r="C100" s="219"/>
      <c r="D100" s="219"/>
      <c r="E100" s="24"/>
      <c r="F100" s="219"/>
      <c r="G100" s="219"/>
      <c r="H100" s="220"/>
      <c r="I100" s="219"/>
      <c r="J100" s="219"/>
      <c r="K100" s="221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03"/>
      <c r="AE100" s="203"/>
      <c r="AF100" s="203"/>
      <c r="AG100" s="203"/>
      <c r="AH100" s="203"/>
      <c r="AI100" s="203"/>
      <c r="AJ100" s="203"/>
    </row>
    <row r="101" spans="1:36" s="218" customFormat="1" ht="15.6" customHeight="1" x14ac:dyDescent="0.25">
      <c r="A101" s="217"/>
      <c r="B101" s="219"/>
      <c r="C101" s="219"/>
      <c r="D101" s="219"/>
      <c r="E101" s="24"/>
      <c r="F101" s="219"/>
      <c r="G101" s="219"/>
      <c r="H101" s="220"/>
      <c r="I101" s="219"/>
      <c r="J101" s="219"/>
      <c r="K101" s="221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03"/>
      <c r="AE101" s="203"/>
      <c r="AF101" s="203"/>
      <c r="AG101" s="203"/>
      <c r="AH101" s="203"/>
      <c r="AI101" s="203"/>
      <c r="AJ101" s="203"/>
    </row>
    <row r="102" spans="1:36" s="218" customFormat="1" ht="15.6" customHeight="1" x14ac:dyDescent="0.25">
      <c r="A102" s="217"/>
      <c r="B102" s="219"/>
      <c r="C102" s="219"/>
      <c r="D102" s="219"/>
      <c r="E102" s="24"/>
      <c r="F102" s="219"/>
      <c r="G102" s="219"/>
      <c r="H102" s="220"/>
      <c r="I102" s="219"/>
      <c r="J102" s="219"/>
      <c r="K102" s="221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03"/>
      <c r="AE102" s="203"/>
      <c r="AF102" s="203"/>
      <c r="AG102" s="203"/>
      <c r="AH102" s="203"/>
      <c r="AI102" s="203"/>
      <c r="AJ102" s="203"/>
    </row>
    <row r="103" spans="1:36" s="218" customFormat="1" ht="15.6" customHeight="1" x14ac:dyDescent="0.25">
      <c r="A103" s="217"/>
      <c r="B103" s="219"/>
      <c r="C103" s="219"/>
      <c r="D103" s="219"/>
      <c r="E103" s="24"/>
      <c r="F103" s="219"/>
      <c r="G103" s="219"/>
      <c r="H103" s="220"/>
      <c r="I103" s="219"/>
      <c r="J103" s="219"/>
      <c r="K103" s="221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03"/>
      <c r="AE103" s="203"/>
      <c r="AF103" s="203"/>
      <c r="AG103" s="203"/>
      <c r="AH103" s="203"/>
      <c r="AI103" s="203"/>
      <c r="AJ103" s="203"/>
    </row>
    <row r="104" spans="1:36" s="218" customFormat="1" ht="15.6" customHeight="1" x14ac:dyDescent="0.25">
      <c r="A104" s="217"/>
      <c r="B104" s="219"/>
      <c r="C104" s="219"/>
      <c r="D104" s="219"/>
      <c r="E104" s="24"/>
      <c r="F104" s="219"/>
      <c r="G104" s="219"/>
      <c r="H104" s="220"/>
      <c r="I104" s="219"/>
      <c r="J104" s="219"/>
      <c r="K104" s="221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03"/>
      <c r="AE104" s="203"/>
      <c r="AF104" s="203"/>
      <c r="AG104" s="203"/>
      <c r="AH104" s="203"/>
      <c r="AI104" s="203"/>
      <c r="AJ104" s="203"/>
    </row>
    <row r="105" spans="1:36" s="218" customFormat="1" ht="15.6" customHeight="1" x14ac:dyDescent="0.25">
      <c r="A105" s="217"/>
      <c r="B105" s="219"/>
      <c r="C105" s="219"/>
      <c r="D105" s="219"/>
      <c r="E105" s="24"/>
      <c r="F105" s="219"/>
      <c r="G105" s="219"/>
      <c r="H105" s="220"/>
      <c r="I105" s="219"/>
      <c r="J105" s="219"/>
      <c r="K105" s="221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03"/>
      <c r="AE105" s="203"/>
      <c r="AF105" s="203"/>
      <c r="AG105" s="203"/>
      <c r="AH105" s="203"/>
      <c r="AI105" s="203"/>
      <c r="AJ105" s="203"/>
    </row>
    <row r="106" spans="1:36" s="218" customFormat="1" ht="15.6" customHeight="1" x14ac:dyDescent="0.25">
      <c r="A106" s="217"/>
      <c r="B106" s="219"/>
      <c r="C106" s="219"/>
      <c r="D106" s="219"/>
      <c r="E106" s="24"/>
      <c r="F106" s="219"/>
      <c r="G106" s="219"/>
      <c r="H106" s="220"/>
      <c r="I106" s="219"/>
      <c r="J106" s="219"/>
      <c r="K106" s="221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03"/>
      <c r="AE106" s="203"/>
      <c r="AF106" s="203"/>
      <c r="AG106" s="203"/>
      <c r="AH106" s="203"/>
      <c r="AI106" s="203"/>
      <c r="AJ106" s="203"/>
    </row>
    <row r="107" spans="1:36" s="218" customFormat="1" ht="15.6" customHeight="1" x14ac:dyDescent="0.25">
      <c r="A107" s="217"/>
      <c r="B107" s="219"/>
      <c r="C107" s="219"/>
      <c r="D107" s="219"/>
      <c r="E107" s="24"/>
      <c r="F107" s="219"/>
      <c r="G107" s="219"/>
      <c r="H107" s="220"/>
      <c r="I107" s="219"/>
      <c r="J107" s="219"/>
      <c r="K107" s="221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03"/>
      <c r="AE107" s="203"/>
      <c r="AF107" s="203"/>
      <c r="AG107" s="203"/>
      <c r="AH107" s="203"/>
      <c r="AI107" s="203"/>
      <c r="AJ107" s="203"/>
    </row>
    <row r="108" spans="1:36" s="218" customFormat="1" ht="15.6" customHeight="1" x14ac:dyDescent="0.25">
      <c r="A108" s="217"/>
      <c r="B108" s="219"/>
      <c r="C108" s="219"/>
      <c r="D108" s="219"/>
      <c r="E108" s="24"/>
      <c r="F108" s="219"/>
      <c r="G108" s="219"/>
      <c r="H108" s="220"/>
      <c r="I108" s="219"/>
      <c r="J108" s="219"/>
      <c r="K108" s="221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03"/>
      <c r="AE108" s="203"/>
      <c r="AF108" s="203"/>
      <c r="AG108" s="203"/>
      <c r="AH108" s="203"/>
      <c r="AI108" s="203"/>
      <c r="AJ108" s="203"/>
    </row>
    <row r="109" spans="1:36" s="218" customFormat="1" ht="15.6" customHeight="1" x14ac:dyDescent="0.25">
      <c r="A109" s="217"/>
      <c r="B109" s="219"/>
      <c r="C109" s="219"/>
      <c r="D109" s="219"/>
      <c r="E109" s="24"/>
      <c r="F109" s="219"/>
      <c r="G109" s="219"/>
      <c r="H109" s="220"/>
      <c r="I109" s="219"/>
      <c r="J109" s="219"/>
      <c r="K109" s="221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03"/>
      <c r="AE109" s="203"/>
      <c r="AF109" s="203"/>
      <c r="AG109" s="203"/>
      <c r="AH109" s="203"/>
      <c r="AI109" s="203"/>
      <c r="AJ109" s="203"/>
    </row>
    <row r="110" spans="1:36" s="218" customFormat="1" ht="15.6" customHeight="1" x14ac:dyDescent="0.25">
      <c r="A110" s="217"/>
      <c r="B110" s="219"/>
      <c r="C110" s="219"/>
      <c r="D110" s="219"/>
      <c r="E110" s="24"/>
      <c r="F110" s="219"/>
      <c r="G110" s="219"/>
      <c r="H110" s="220"/>
      <c r="I110" s="219"/>
      <c r="J110" s="219"/>
      <c r="K110" s="221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03"/>
      <c r="AE110" s="203"/>
      <c r="AF110" s="203"/>
      <c r="AG110" s="203"/>
      <c r="AH110" s="203"/>
      <c r="AI110" s="203"/>
      <c r="AJ110" s="203"/>
    </row>
    <row r="111" spans="1:36" s="218" customFormat="1" ht="15.6" customHeight="1" x14ac:dyDescent="0.25">
      <c r="A111" s="217"/>
      <c r="B111" s="219"/>
      <c r="C111" s="219"/>
      <c r="D111" s="219"/>
      <c r="E111" s="24"/>
      <c r="F111" s="219"/>
      <c r="G111" s="219"/>
      <c r="H111" s="220"/>
      <c r="I111" s="219"/>
      <c r="J111" s="219"/>
      <c r="K111" s="221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03"/>
      <c r="AE111" s="203"/>
      <c r="AF111" s="203"/>
      <c r="AG111" s="203"/>
      <c r="AH111" s="203"/>
      <c r="AI111" s="203"/>
      <c r="AJ111" s="203"/>
    </row>
    <row r="112" spans="1:36" s="218" customFormat="1" ht="15.6" customHeight="1" x14ac:dyDescent="0.25">
      <c r="A112" s="217"/>
      <c r="B112" s="219"/>
      <c r="C112" s="219"/>
      <c r="D112" s="219"/>
      <c r="E112" s="24"/>
      <c r="F112" s="219"/>
      <c r="G112" s="219"/>
      <c r="H112" s="220"/>
      <c r="I112" s="219"/>
      <c r="J112" s="219"/>
      <c r="K112" s="221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03"/>
      <c r="AE112" s="203"/>
      <c r="AF112" s="203"/>
      <c r="AG112" s="203"/>
      <c r="AH112" s="203"/>
      <c r="AI112" s="203"/>
      <c r="AJ112" s="203"/>
    </row>
    <row r="113" spans="1:36" s="218" customFormat="1" ht="15.6" customHeight="1" x14ac:dyDescent="0.25">
      <c r="A113" s="217"/>
      <c r="B113" s="219"/>
      <c r="C113" s="219"/>
      <c r="D113" s="219"/>
      <c r="E113" s="24"/>
      <c r="F113" s="219"/>
      <c r="G113" s="219"/>
      <c r="H113" s="220"/>
      <c r="I113" s="219"/>
      <c r="J113" s="219"/>
      <c r="K113" s="221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03"/>
      <c r="AE113" s="203"/>
      <c r="AF113" s="203"/>
      <c r="AG113" s="203"/>
      <c r="AH113" s="203"/>
      <c r="AI113" s="203"/>
      <c r="AJ113" s="203"/>
    </row>
    <row r="114" spans="1:36" s="218" customFormat="1" ht="15.6" customHeight="1" x14ac:dyDescent="0.25">
      <c r="A114" s="217"/>
      <c r="B114" s="219"/>
      <c r="C114" s="219"/>
      <c r="D114" s="219"/>
      <c r="E114" s="24"/>
      <c r="F114" s="219"/>
      <c r="G114" s="219"/>
      <c r="H114" s="220"/>
      <c r="I114" s="219"/>
      <c r="J114" s="219"/>
      <c r="K114" s="221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03"/>
      <c r="AE114" s="203"/>
      <c r="AF114" s="203"/>
      <c r="AG114" s="203"/>
      <c r="AH114" s="203"/>
      <c r="AI114" s="203"/>
      <c r="AJ114" s="203"/>
    </row>
    <row r="115" spans="1:36" s="218" customFormat="1" ht="15.6" customHeight="1" x14ac:dyDescent="0.25">
      <c r="A115" s="217"/>
      <c r="B115" s="219"/>
      <c r="C115" s="219"/>
      <c r="D115" s="219"/>
      <c r="E115" s="24"/>
      <c r="F115" s="219"/>
      <c r="G115" s="219"/>
      <c r="H115" s="220"/>
      <c r="I115" s="219"/>
      <c r="J115" s="219"/>
      <c r="K115" s="221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03"/>
      <c r="AE115" s="203"/>
      <c r="AF115" s="203"/>
      <c r="AG115" s="203"/>
      <c r="AH115" s="203"/>
      <c r="AI115" s="203"/>
      <c r="AJ115" s="203"/>
    </row>
    <row r="116" spans="1:36" s="218" customFormat="1" ht="15.6" customHeight="1" x14ac:dyDescent="0.25">
      <c r="A116" s="217"/>
      <c r="B116" s="219"/>
      <c r="C116" s="219"/>
      <c r="D116" s="219"/>
      <c r="E116" s="24"/>
      <c r="F116" s="219"/>
      <c r="G116" s="219"/>
      <c r="H116" s="220"/>
      <c r="I116" s="219"/>
      <c r="J116" s="219"/>
      <c r="K116" s="221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03"/>
      <c r="AE116" s="203"/>
      <c r="AF116" s="203"/>
      <c r="AG116" s="203"/>
      <c r="AH116" s="203"/>
      <c r="AI116" s="203"/>
      <c r="AJ116" s="203"/>
    </row>
    <row r="117" spans="1:36" s="218" customFormat="1" ht="15.6" customHeight="1" x14ac:dyDescent="0.25">
      <c r="A117" s="217"/>
      <c r="B117" s="219"/>
      <c r="C117" s="219"/>
      <c r="D117" s="219"/>
      <c r="E117" s="24"/>
      <c r="F117" s="219"/>
      <c r="G117" s="219"/>
      <c r="H117" s="220"/>
      <c r="I117" s="219"/>
      <c r="J117" s="219"/>
      <c r="K117" s="221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03"/>
      <c r="AE117" s="203"/>
      <c r="AF117" s="203"/>
      <c r="AG117" s="203"/>
      <c r="AH117" s="203"/>
      <c r="AI117" s="203"/>
      <c r="AJ117" s="203"/>
    </row>
    <row r="118" spans="1:36" s="218" customFormat="1" ht="15.6" customHeight="1" x14ac:dyDescent="0.25">
      <c r="A118" s="217"/>
      <c r="B118" s="219"/>
      <c r="C118" s="219"/>
      <c r="D118" s="219"/>
      <c r="E118" s="24"/>
      <c r="F118" s="219"/>
      <c r="G118" s="219"/>
      <c r="H118" s="220"/>
      <c r="I118" s="219"/>
      <c r="J118" s="219"/>
      <c r="K118" s="221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03"/>
      <c r="AE118" s="203"/>
      <c r="AF118" s="203"/>
      <c r="AG118" s="203"/>
      <c r="AH118" s="203"/>
      <c r="AI118" s="203"/>
      <c r="AJ118" s="203"/>
    </row>
    <row r="119" spans="1:36" s="218" customFormat="1" ht="15.6" customHeight="1" x14ac:dyDescent="0.25">
      <c r="A119" s="217"/>
      <c r="B119" s="219"/>
      <c r="C119" s="219"/>
      <c r="D119" s="219"/>
      <c r="E119" s="24"/>
      <c r="F119" s="219"/>
      <c r="G119" s="219"/>
      <c r="H119" s="220"/>
      <c r="I119" s="219"/>
      <c r="J119" s="219"/>
      <c r="K119" s="221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03"/>
      <c r="AE119" s="203"/>
      <c r="AF119" s="203"/>
      <c r="AG119" s="203"/>
      <c r="AH119" s="203"/>
      <c r="AI119" s="203"/>
      <c r="AJ119" s="203"/>
    </row>
    <row r="120" spans="1:36" s="218" customFormat="1" ht="15.6" customHeight="1" x14ac:dyDescent="0.25">
      <c r="A120" s="217"/>
      <c r="B120" s="219"/>
      <c r="C120" s="219"/>
      <c r="D120" s="219"/>
      <c r="E120" s="24"/>
      <c r="F120" s="219"/>
      <c r="G120" s="219"/>
      <c r="H120" s="220"/>
      <c r="I120" s="219"/>
      <c r="J120" s="219"/>
      <c r="K120" s="221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03"/>
      <c r="AE120" s="203"/>
      <c r="AF120" s="203"/>
      <c r="AG120" s="203"/>
      <c r="AH120" s="203"/>
      <c r="AI120" s="203"/>
      <c r="AJ120" s="203"/>
    </row>
    <row r="121" spans="1:36" s="218" customFormat="1" ht="15.6" customHeight="1" x14ac:dyDescent="0.25">
      <c r="A121" s="217"/>
      <c r="B121" s="219"/>
      <c r="C121" s="219"/>
      <c r="D121" s="219"/>
      <c r="E121" s="24"/>
      <c r="F121" s="219"/>
      <c r="G121" s="219"/>
      <c r="H121" s="220"/>
      <c r="I121" s="219"/>
      <c r="J121" s="219"/>
      <c r="K121" s="221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03"/>
      <c r="AE121" s="203"/>
      <c r="AF121" s="203"/>
      <c r="AG121" s="203"/>
      <c r="AH121" s="203"/>
      <c r="AI121" s="203"/>
      <c r="AJ121" s="203"/>
    </row>
    <row r="122" spans="1:36" s="218" customFormat="1" ht="15.6" customHeight="1" x14ac:dyDescent="0.25">
      <c r="A122" s="217"/>
      <c r="B122" s="219"/>
      <c r="C122" s="219"/>
      <c r="D122" s="219"/>
      <c r="E122" s="24"/>
      <c r="F122" s="219"/>
      <c r="G122" s="219"/>
      <c r="H122" s="220"/>
      <c r="I122" s="219"/>
      <c r="J122" s="219"/>
      <c r="K122" s="221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03"/>
      <c r="AE122" s="203"/>
      <c r="AF122" s="203"/>
      <c r="AG122" s="203"/>
      <c r="AH122" s="203"/>
      <c r="AI122" s="203"/>
      <c r="AJ122" s="203"/>
    </row>
    <row r="123" spans="1:36" s="218" customFormat="1" ht="15.6" customHeight="1" x14ac:dyDescent="0.25">
      <c r="A123" s="217"/>
      <c r="B123" s="219"/>
      <c r="C123" s="219"/>
      <c r="D123" s="219"/>
      <c r="E123" s="24"/>
      <c r="F123" s="219"/>
      <c r="G123" s="219"/>
      <c r="H123" s="220"/>
      <c r="I123" s="219"/>
      <c r="J123" s="219"/>
      <c r="K123" s="221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03"/>
      <c r="AE123" s="203"/>
      <c r="AF123" s="203"/>
      <c r="AG123" s="203"/>
      <c r="AH123" s="203"/>
      <c r="AI123" s="203"/>
      <c r="AJ123" s="203"/>
    </row>
    <row r="124" spans="1:36" s="218" customFormat="1" ht="15.6" customHeight="1" x14ac:dyDescent="0.25">
      <c r="A124" s="217"/>
      <c r="B124" s="219"/>
      <c r="C124" s="219"/>
      <c r="D124" s="219"/>
      <c r="E124" s="24"/>
      <c r="F124" s="219"/>
      <c r="G124" s="219"/>
      <c r="H124" s="220"/>
      <c r="I124" s="219"/>
      <c r="J124" s="219"/>
      <c r="K124" s="221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03"/>
      <c r="AE124" s="203"/>
      <c r="AF124" s="203"/>
      <c r="AG124" s="203"/>
      <c r="AH124" s="203"/>
      <c r="AI124" s="203"/>
      <c r="AJ124" s="203"/>
    </row>
    <row r="125" spans="1:36" s="218" customFormat="1" ht="15.6" customHeight="1" x14ac:dyDescent="0.25">
      <c r="A125" s="217"/>
      <c r="B125" s="219"/>
      <c r="C125" s="219"/>
      <c r="D125" s="219"/>
      <c r="E125" s="24"/>
      <c r="F125" s="219"/>
      <c r="G125" s="219"/>
      <c r="H125" s="220"/>
      <c r="I125" s="219"/>
      <c r="J125" s="219"/>
      <c r="K125" s="221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03"/>
      <c r="AE125" s="203"/>
      <c r="AF125" s="203"/>
      <c r="AG125" s="203"/>
      <c r="AH125" s="203"/>
      <c r="AI125" s="203"/>
      <c r="AJ125" s="203"/>
    </row>
    <row r="126" spans="1:36" s="218" customFormat="1" ht="15.6" customHeight="1" x14ac:dyDescent="0.25">
      <c r="A126" s="217"/>
      <c r="B126" s="219"/>
      <c r="C126" s="219"/>
      <c r="D126" s="219"/>
      <c r="E126" s="24"/>
      <c r="F126" s="219"/>
      <c r="G126" s="219"/>
      <c r="H126" s="220"/>
      <c r="I126" s="219"/>
      <c r="J126" s="219"/>
      <c r="K126" s="221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03"/>
      <c r="AE126" s="203"/>
      <c r="AF126" s="203"/>
      <c r="AG126" s="203"/>
      <c r="AH126" s="203"/>
      <c r="AI126" s="203"/>
      <c r="AJ126" s="203"/>
    </row>
    <row r="127" spans="1:36" s="218" customFormat="1" ht="15.6" customHeight="1" x14ac:dyDescent="0.25">
      <c r="A127" s="217"/>
      <c r="B127" s="219"/>
      <c r="C127" s="219"/>
      <c r="D127" s="219"/>
      <c r="E127" s="24"/>
      <c r="F127" s="219"/>
      <c r="G127" s="219"/>
      <c r="H127" s="220"/>
      <c r="I127" s="219"/>
      <c r="J127" s="219"/>
      <c r="K127" s="221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03"/>
      <c r="AE127" s="203"/>
      <c r="AF127" s="203"/>
      <c r="AG127" s="203"/>
      <c r="AH127" s="203"/>
      <c r="AI127" s="203"/>
      <c r="AJ127" s="203"/>
    </row>
    <row r="128" spans="1:36" s="218" customFormat="1" ht="15.6" customHeight="1" x14ac:dyDescent="0.25">
      <c r="A128" s="217"/>
      <c r="B128" s="219"/>
      <c r="C128" s="219"/>
      <c r="D128" s="219"/>
      <c r="E128" s="24"/>
      <c r="F128" s="219"/>
      <c r="G128" s="219"/>
      <c r="H128" s="220"/>
      <c r="I128" s="219"/>
      <c r="J128" s="219"/>
      <c r="K128" s="221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03"/>
      <c r="AE128" s="203"/>
      <c r="AF128" s="203"/>
      <c r="AG128" s="203"/>
      <c r="AH128" s="203"/>
      <c r="AI128" s="203"/>
      <c r="AJ128" s="203"/>
    </row>
    <row r="129" spans="1:36" s="218" customFormat="1" ht="15.6" customHeight="1" x14ac:dyDescent="0.25">
      <c r="A129" s="217"/>
      <c r="B129" s="219"/>
      <c r="C129" s="219"/>
      <c r="D129" s="219"/>
      <c r="E129" s="24"/>
      <c r="F129" s="219"/>
      <c r="G129" s="219"/>
      <c r="H129" s="220"/>
      <c r="I129" s="219"/>
      <c r="J129" s="219"/>
      <c r="K129" s="221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03"/>
      <c r="AE129" s="203"/>
      <c r="AF129" s="203"/>
      <c r="AG129" s="203"/>
      <c r="AH129" s="203"/>
      <c r="AI129" s="203"/>
      <c r="AJ129" s="203"/>
    </row>
    <row r="130" spans="1:36" s="218" customFormat="1" ht="15.6" customHeight="1" x14ac:dyDescent="0.25">
      <c r="A130" s="217"/>
      <c r="B130" s="219"/>
      <c r="C130" s="219"/>
      <c r="D130" s="219"/>
      <c r="E130" s="24"/>
      <c r="F130" s="219"/>
      <c r="G130" s="219"/>
      <c r="H130" s="220"/>
      <c r="I130" s="219"/>
      <c r="J130" s="219"/>
      <c r="K130" s="221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03"/>
      <c r="AE130" s="203"/>
      <c r="AF130" s="203"/>
      <c r="AG130" s="203"/>
      <c r="AH130" s="203"/>
      <c r="AI130" s="203"/>
      <c r="AJ130" s="203"/>
    </row>
    <row r="131" spans="1:36" s="218" customFormat="1" ht="15.6" customHeight="1" x14ac:dyDescent="0.25">
      <c r="A131" s="217"/>
      <c r="B131" s="219"/>
      <c r="C131" s="219"/>
      <c r="D131" s="219"/>
      <c r="E131" s="24"/>
      <c r="F131" s="219"/>
      <c r="G131" s="219"/>
      <c r="H131" s="220"/>
      <c r="I131" s="219"/>
      <c r="J131" s="219"/>
      <c r="K131" s="221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03"/>
      <c r="AE131" s="203"/>
      <c r="AF131" s="203"/>
      <c r="AG131" s="203"/>
      <c r="AH131" s="203"/>
      <c r="AI131" s="203"/>
      <c r="AJ131" s="203"/>
    </row>
    <row r="132" spans="1:36" s="218" customFormat="1" ht="15.6" customHeight="1" x14ac:dyDescent="0.25">
      <c r="A132" s="217"/>
      <c r="B132" s="219"/>
      <c r="C132" s="219"/>
      <c r="D132" s="219"/>
      <c r="E132" s="24"/>
      <c r="F132" s="219"/>
      <c r="G132" s="219"/>
      <c r="H132" s="220"/>
      <c r="I132" s="219"/>
      <c r="J132" s="219"/>
      <c r="K132" s="221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03"/>
      <c r="AE132" s="203"/>
      <c r="AF132" s="203"/>
      <c r="AG132" s="203"/>
      <c r="AH132" s="203"/>
      <c r="AI132" s="203"/>
      <c r="AJ132" s="203"/>
    </row>
    <row r="133" spans="1:36" s="218" customFormat="1" ht="15.6" customHeight="1" x14ac:dyDescent="0.25">
      <c r="A133" s="217"/>
      <c r="B133" s="219"/>
      <c r="C133" s="219"/>
      <c r="D133" s="219"/>
      <c r="E133" s="24"/>
      <c r="F133" s="219"/>
      <c r="G133" s="219"/>
      <c r="H133" s="220"/>
      <c r="I133" s="219"/>
      <c r="J133" s="219"/>
      <c r="K133" s="221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03"/>
      <c r="AE133" s="203"/>
      <c r="AF133" s="203"/>
      <c r="AG133" s="203"/>
      <c r="AH133" s="203"/>
      <c r="AI133" s="203"/>
      <c r="AJ133" s="203"/>
    </row>
    <row r="134" spans="1:36" s="218" customFormat="1" ht="15.6" customHeight="1" x14ac:dyDescent="0.25">
      <c r="A134" s="217"/>
      <c r="B134" s="219"/>
      <c r="C134" s="219"/>
      <c r="D134" s="219"/>
      <c r="E134" s="24"/>
      <c r="F134" s="219"/>
      <c r="G134" s="219"/>
      <c r="H134" s="220"/>
      <c r="I134" s="219"/>
      <c r="J134" s="219"/>
      <c r="K134" s="221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03"/>
      <c r="AE134" s="203"/>
      <c r="AF134" s="203"/>
      <c r="AG134" s="203"/>
      <c r="AH134" s="203"/>
      <c r="AI134" s="203"/>
      <c r="AJ134" s="203"/>
    </row>
    <row r="135" spans="1:36" s="218" customFormat="1" ht="15.6" customHeight="1" x14ac:dyDescent="0.25">
      <c r="A135" s="217"/>
      <c r="B135" s="219"/>
      <c r="C135" s="219"/>
      <c r="D135" s="219"/>
      <c r="E135" s="24"/>
      <c r="F135" s="219"/>
      <c r="G135" s="219"/>
      <c r="H135" s="220"/>
      <c r="I135" s="219"/>
      <c r="J135" s="219"/>
      <c r="K135" s="221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03"/>
      <c r="AE135" s="203"/>
      <c r="AF135" s="203"/>
      <c r="AG135" s="203"/>
      <c r="AH135" s="203"/>
      <c r="AI135" s="203"/>
      <c r="AJ135" s="203"/>
    </row>
    <row r="136" spans="1:36" s="218" customFormat="1" ht="15.6" customHeight="1" x14ac:dyDescent="0.25">
      <c r="A136" s="217"/>
      <c r="B136" s="219"/>
      <c r="C136" s="219"/>
      <c r="D136" s="219"/>
      <c r="E136" s="24"/>
      <c r="F136" s="219"/>
      <c r="G136" s="219"/>
      <c r="H136" s="220"/>
      <c r="I136" s="219"/>
      <c r="J136" s="219"/>
      <c r="K136" s="221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03"/>
      <c r="AE136" s="203"/>
      <c r="AF136" s="203"/>
      <c r="AG136" s="203"/>
      <c r="AH136" s="203"/>
      <c r="AI136" s="203"/>
      <c r="AJ136" s="203"/>
    </row>
    <row r="137" spans="1:36" s="218" customFormat="1" ht="15.6" customHeight="1" x14ac:dyDescent="0.25">
      <c r="A137" s="217"/>
      <c r="B137" s="219"/>
      <c r="C137" s="219"/>
      <c r="D137" s="219"/>
      <c r="E137" s="24"/>
      <c r="F137" s="219"/>
      <c r="G137" s="219"/>
      <c r="H137" s="220"/>
      <c r="I137" s="219"/>
      <c r="J137" s="219"/>
      <c r="K137" s="221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03"/>
      <c r="AE137" s="203"/>
      <c r="AF137" s="203"/>
      <c r="AG137" s="203"/>
      <c r="AH137" s="203"/>
      <c r="AI137" s="203"/>
      <c r="AJ137" s="203"/>
    </row>
    <row r="138" spans="1:36" s="218" customFormat="1" ht="15.6" customHeight="1" x14ac:dyDescent="0.25">
      <c r="A138" s="217"/>
      <c r="B138" s="219"/>
      <c r="C138" s="219"/>
      <c r="D138" s="219"/>
      <c r="E138" s="24"/>
      <c r="F138" s="219"/>
      <c r="G138" s="219"/>
      <c r="H138" s="220"/>
      <c r="I138" s="219"/>
      <c r="J138" s="219"/>
      <c r="K138" s="221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03"/>
      <c r="AE138" s="203"/>
      <c r="AF138" s="203"/>
      <c r="AG138" s="203"/>
      <c r="AH138" s="203"/>
      <c r="AI138" s="203"/>
      <c r="AJ138" s="203"/>
    </row>
    <row r="139" spans="1:36" s="218" customFormat="1" ht="15.6" customHeight="1" x14ac:dyDescent="0.25">
      <c r="A139" s="217"/>
      <c r="B139" s="219"/>
      <c r="C139" s="219"/>
      <c r="D139" s="219"/>
      <c r="E139" s="24"/>
      <c r="F139" s="219"/>
      <c r="G139" s="219"/>
      <c r="H139" s="220"/>
      <c r="I139" s="219"/>
      <c r="J139" s="219"/>
      <c r="K139" s="221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03"/>
      <c r="AE139" s="203"/>
      <c r="AF139" s="203"/>
      <c r="AG139" s="203"/>
      <c r="AH139" s="203"/>
      <c r="AI139" s="203"/>
      <c r="AJ139" s="203"/>
    </row>
    <row r="140" spans="1:36" s="218" customFormat="1" ht="15.6" customHeight="1" x14ac:dyDescent="0.25">
      <c r="A140" s="217"/>
      <c r="B140" s="219"/>
      <c r="C140" s="219"/>
      <c r="D140" s="219"/>
      <c r="E140" s="24"/>
      <c r="F140" s="219"/>
      <c r="G140" s="219"/>
      <c r="H140" s="220"/>
      <c r="I140" s="219"/>
      <c r="J140" s="219"/>
      <c r="K140" s="221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03"/>
      <c r="AE140" s="203"/>
      <c r="AF140" s="203"/>
      <c r="AG140" s="203"/>
      <c r="AH140" s="203"/>
      <c r="AI140" s="203"/>
      <c r="AJ140" s="203"/>
    </row>
    <row r="141" spans="1:36" s="218" customFormat="1" ht="15.6" customHeight="1" x14ac:dyDescent="0.25">
      <c r="A141" s="217"/>
      <c r="B141" s="219"/>
      <c r="C141" s="219"/>
      <c r="D141" s="219"/>
      <c r="E141" s="24"/>
      <c r="F141" s="219"/>
      <c r="G141" s="219"/>
      <c r="H141" s="220"/>
      <c r="I141" s="219"/>
      <c r="J141" s="219"/>
      <c r="K141" s="221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03"/>
      <c r="AE141" s="203"/>
      <c r="AF141" s="203"/>
      <c r="AG141" s="203"/>
      <c r="AH141" s="203"/>
      <c r="AI141" s="203"/>
      <c r="AJ141" s="203"/>
    </row>
    <row r="142" spans="1:36" s="218" customFormat="1" ht="15.6" customHeight="1" x14ac:dyDescent="0.25">
      <c r="A142" s="217"/>
      <c r="B142" s="219"/>
      <c r="C142" s="219"/>
      <c r="D142" s="219"/>
      <c r="E142" s="24"/>
      <c r="F142" s="219"/>
      <c r="G142" s="219"/>
      <c r="H142" s="220"/>
      <c r="I142" s="219"/>
      <c r="J142" s="219"/>
      <c r="K142" s="221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03"/>
      <c r="AE142" s="203"/>
      <c r="AF142" s="203"/>
      <c r="AG142" s="203"/>
      <c r="AH142" s="203"/>
      <c r="AI142" s="203"/>
      <c r="AJ142" s="203"/>
    </row>
    <row r="143" spans="1:36" s="218" customFormat="1" ht="15.6" customHeight="1" x14ac:dyDescent="0.25">
      <c r="A143" s="217"/>
      <c r="B143" s="219"/>
      <c r="C143" s="219"/>
      <c r="D143" s="219"/>
      <c r="E143" s="24"/>
      <c r="F143" s="219"/>
      <c r="G143" s="219"/>
      <c r="H143" s="220"/>
      <c r="I143" s="219"/>
      <c r="J143" s="219"/>
      <c r="K143" s="221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03"/>
      <c r="AE143" s="203"/>
      <c r="AF143" s="203"/>
      <c r="AG143" s="203"/>
      <c r="AH143" s="203"/>
      <c r="AI143" s="203"/>
      <c r="AJ143" s="203"/>
    </row>
    <row r="144" spans="1:36" s="218" customFormat="1" ht="15.6" customHeight="1" x14ac:dyDescent="0.25">
      <c r="A144" s="217"/>
      <c r="B144" s="219"/>
      <c r="C144" s="219"/>
      <c r="D144" s="219"/>
      <c r="E144" s="24"/>
      <c r="F144" s="219"/>
      <c r="G144" s="219"/>
      <c r="H144" s="220"/>
      <c r="I144" s="219"/>
      <c r="J144" s="219"/>
      <c r="K144" s="221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03"/>
      <c r="AE144" s="203"/>
      <c r="AF144" s="203"/>
      <c r="AG144" s="203"/>
      <c r="AH144" s="203"/>
      <c r="AI144" s="203"/>
      <c r="AJ144" s="203"/>
    </row>
    <row r="145" spans="1:36" s="218" customFormat="1" ht="15.6" customHeight="1" x14ac:dyDescent="0.25">
      <c r="A145" s="217"/>
      <c r="B145" s="219"/>
      <c r="C145" s="219"/>
      <c r="D145" s="219"/>
      <c r="E145" s="24"/>
      <c r="F145" s="219"/>
      <c r="G145" s="219"/>
      <c r="H145" s="220"/>
      <c r="I145" s="219"/>
      <c r="J145" s="219"/>
      <c r="K145" s="221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03"/>
      <c r="AE145" s="203"/>
      <c r="AF145" s="203"/>
      <c r="AG145" s="203"/>
      <c r="AH145" s="203"/>
      <c r="AI145" s="203"/>
      <c r="AJ145" s="203"/>
    </row>
    <row r="146" spans="1:36" s="218" customFormat="1" ht="15.6" customHeight="1" x14ac:dyDescent="0.25">
      <c r="A146" s="217"/>
      <c r="B146" s="219"/>
      <c r="C146" s="219"/>
      <c r="D146" s="219"/>
      <c r="E146" s="24"/>
      <c r="F146" s="219"/>
      <c r="G146" s="219"/>
      <c r="H146" s="220"/>
      <c r="I146" s="219"/>
      <c r="J146" s="219"/>
      <c r="K146" s="221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03"/>
      <c r="AE146" s="203"/>
      <c r="AF146" s="203"/>
      <c r="AG146" s="203"/>
      <c r="AH146" s="203"/>
      <c r="AI146" s="203"/>
      <c r="AJ146" s="203"/>
    </row>
    <row r="147" spans="1:36" s="218" customFormat="1" ht="15.6" customHeight="1" x14ac:dyDescent="0.25">
      <c r="A147" s="217"/>
      <c r="B147" s="219"/>
      <c r="C147" s="219"/>
      <c r="D147" s="219"/>
      <c r="E147" s="24"/>
      <c r="F147" s="219"/>
      <c r="G147" s="219"/>
      <c r="H147" s="220"/>
      <c r="I147" s="219"/>
      <c r="J147" s="219"/>
      <c r="K147" s="221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03"/>
      <c r="AE147" s="203"/>
      <c r="AF147" s="203"/>
      <c r="AG147" s="203"/>
      <c r="AH147" s="203"/>
      <c r="AI147" s="203"/>
      <c r="AJ147" s="203"/>
    </row>
    <row r="148" spans="1:36" s="218" customFormat="1" ht="15.6" customHeight="1" x14ac:dyDescent="0.25">
      <c r="A148" s="217"/>
      <c r="B148" s="219"/>
      <c r="C148" s="219"/>
      <c r="D148" s="219"/>
      <c r="E148" s="24"/>
      <c r="F148" s="219"/>
      <c r="G148" s="219"/>
      <c r="H148" s="220"/>
      <c r="I148" s="219"/>
      <c r="J148" s="219"/>
      <c r="K148" s="221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03"/>
      <c r="AE148" s="203"/>
      <c r="AF148" s="203"/>
      <c r="AG148" s="203"/>
      <c r="AH148" s="203"/>
      <c r="AI148" s="203"/>
      <c r="AJ148" s="203"/>
    </row>
    <row r="149" spans="1:36" s="218" customFormat="1" ht="15.6" customHeight="1" x14ac:dyDescent="0.25">
      <c r="A149" s="217"/>
      <c r="B149" s="219"/>
      <c r="C149" s="219"/>
      <c r="D149" s="219"/>
      <c r="E149" s="24"/>
      <c r="F149" s="219"/>
      <c r="G149" s="219"/>
      <c r="H149" s="220"/>
      <c r="I149" s="219"/>
      <c r="J149" s="219"/>
      <c r="K149" s="221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03"/>
      <c r="AE149" s="203"/>
      <c r="AF149" s="203"/>
      <c r="AG149" s="203"/>
      <c r="AH149" s="203"/>
      <c r="AI149" s="203"/>
      <c r="AJ149" s="203"/>
    </row>
    <row r="150" spans="1:36" s="218" customFormat="1" ht="15.6" customHeight="1" x14ac:dyDescent="0.25">
      <c r="A150" s="217"/>
      <c r="B150" s="219"/>
      <c r="C150" s="219"/>
      <c r="D150" s="219"/>
      <c r="E150" s="24"/>
      <c r="F150" s="219"/>
      <c r="G150" s="219"/>
      <c r="H150" s="220"/>
      <c r="I150" s="219"/>
      <c r="J150" s="219"/>
      <c r="K150" s="221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03"/>
      <c r="AE150" s="203"/>
      <c r="AF150" s="203"/>
      <c r="AG150" s="203"/>
      <c r="AH150" s="203"/>
      <c r="AI150" s="203"/>
      <c r="AJ150" s="203"/>
    </row>
    <row r="151" spans="1:36" s="218" customFormat="1" ht="15.6" customHeight="1" x14ac:dyDescent="0.25">
      <c r="A151" s="217"/>
      <c r="B151" s="219"/>
      <c r="C151" s="219"/>
      <c r="D151" s="219"/>
      <c r="E151" s="24"/>
      <c r="F151" s="219"/>
      <c r="G151" s="219"/>
      <c r="H151" s="220"/>
      <c r="I151" s="219"/>
      <c r="J151" s="219"/>
      <c r="K151" s="221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03"/>
      <c r="AE151" s="203"/>
      <c r="AF151" s="203"/>
      <c r="AG151" s="203"/>
      <c r="AH151" s="203"/>
      <c r="AI151" s="203"/>
      <c r="AJ151" s="203"/>
    </row>
    <row r="152" spans="1:36" s="218" customFormat="1" ht="15.6" customHeight="1" x14ac:dyDescent="0.25">
      <c r="A152" s="217"/>
      <c r="B152" s="219"/>
      <c r="C152" s="219"/>
      <c r="D152" s="219"/>
      <c r="E152" s="24"/>
      <c r="F152" s="219"/>
      <c r="G152" s="219"/>
      <c r="H152" s="220"/>
      <c r="I152" s="219"/>
      <c r="J152" s="219"/>
      <c r="K152" s="221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03"/>
      <c r="AE152" s="203"/>
      <c r="AF152" s="203"/>
      <c r="AG152" s="203"/>
      <c r="AH152" s="203"/>
      <c r="AI152" s="203"/>
      <c r="AJ152" s="203"/>
    </row>
    <row r="153" spans="1:36" s="218" customFormat="1" ht="15.6" customHeight="1" x14ac:dyDescent="0.25">
      <c r="A153" s="217"/>
      <c r="B153" s="219"/>
      <c r="C153" s="219"/>
      <c r="D153" s="219"/>
      <c r="E153" s="24"/>
      <c r="F153" s="219"/>
      <c r="G153" s="219"/>
      <c r="H153" s="220"/>
      <c r="I153" s="219"/>
      <c r="J153" s="219"/>
      <c r="K153" s="221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03"/>
      <c r="AE153" s="203"/>
      <c r="AF153" s="203"/>
      <c r="AG153" s="203"/>
      <c r="AH153" s="203"/>
      <c r="AI153" s="203"/>
      <c r="AJ153" s="203"/>
    </row>
    <row r="154" spans="1:36" s="218" customFormat="1" ht="15.6" customHeight="1" x14ac:dyDescent="0.25">
      <c r="A154" s="217"/>
      <c r="B154" s="219"/>
      <c r="C154" s="219"/>
      <c r="D154" s="219"/>
      <c r="E154" s="24"/>
      <c r="F154" s="219"/>
      <c r="G154" s="219"/>
      <c r="H154" s="220"/>
      <c r="I154" s="219"/>
      <c r="J154" s="219"/>
      <c r="K154" s="221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03"/>
      <c r="AE154" s="203"/>
      <c r="AF154" s="203"/>
      <c r="AG154" s="203"/>
      <c r="AH154" s="203"/>
      <c r="AI154" s="203"/>
      <c r="AJ154" s="203"/>
    </row>
    <row r="155" spans="1:36" s="218" customFormat="1" ht="15.6" customHeight="1" x14ac:dyDescent="0.25">
      <c r="A155" s="217"/>
      <c r="B155" s="219"/>
      <c r="C155" s="219"/>
      <c r="D155" s="219"/>
      <c r="E155" s="24"/>
      <c r="F155" s="219"/>
      <c r="G155" s="219"/>
      <c r="H155" s="220"/>
      <c r="I155" s="219"/>
      <c r="J155" s="219"/>
      <c r="K155" s="221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03"/>
      <c r="AE155" s="203"/>
      <c r="AF155" s="203"/>
      <c r="AG155" s="203"/>
      <c r="AH155" s="203"/>
      <c r="AI155" s="203"/>
      <c r="AJ155" s="203"/>
    </row>
    <row r="156" spans="1:36" s="218" customFormat="1" ht="15.6" customHeight="1" x14ac:dyDescent="0.25">
      <c r="A156" s="217"/>
      <c r="B156" s="219"/>
      <c r="C156" s="219"/>
      <c r="D156" s="219"/>
      <c r="E156" s="24"/>
      <c r="F156" s="219"/>
      <c r="G156" s="219"/>
      <c r="H156" s="220"/>
      <c r="I156" s="219"/>
      <c r="J156" s="219"/>
      <c r="K156" s="221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03"/>
      <c r="AE156" s="203"/>
      <c r="AF156" s="203"/>
      <c r="AG156" s="203"/>
      <c r="AH156" s="203"/>
      <c r="AI156" s="203"/>
      <c r="AJ156" s="203"/>
    </row>
    <row r="157" spans="1:36" s="218" customFormat="1" ht="15.6" customHeight="1" x14ac:dyDescent="0.25">
      <c r="A157" s="217"/>
      <c r="B157" s="219"/>
      <c r="C157" s="219"/>
      <c r="D157" s="219"/>
      <c r="E157" s="24"/>
      <c r="F157" s="219"/>
      <c r="G157" s="219"/>
      <c r="H157" s="220"/>
      <c r="I157" s="219"/>
      <c r="J157" s="219"/>
      <c r="K157" s="221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03"/>
      <c r="AE157" s="203"/>
      <c r="AF157" s="203"/>
      <c r="AG157" s="203"/>
      <c r="AH157" s="203"/>
      <c r="AI157" s="203"/>
      <c r="AJ157" s="203"/>
    </row>
    <row r="158" spans="1:36" s="218" customFormat="1" ht="15.6" customHeight="1" x14ac:dyDescent="0.25">
      <c r="A158" s="217"/>
      <c r="B158" s="219"/>
      <c r="C158" s="219"/>
      <c r="D158" s="219"/>
      <c r="E158" s="24"/>
      <c r="F158" s="219"/>
      <c r="G158" s="219"/>
      <c r="H158" s="220"/>
      <c r="I158" s="219"/>
      <c r="J158" s="219"/>
      <c r="K158" s="221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03"/>
      <c r="AE158" s="203"/>
      <c r="AF158" s="203"/>
      <c r="AG158" s="203"/>
      <c r="AH158" s="203"/>
      <c r="AI158" s="203"/>
      <c r="AJ158" s="203"/>
    </row>
    <row r="159" spans="1:36" s="218" customFormat="1" ht="15.6" customHeight="1" x14ac:dyDescent="0.25">
      <c r="A159" s="217"/>
      <c r="B159" s="219"/>
      <c r="C159" s="219"/>
      <c r="D159" s="219"/>
      <c r="E159" s="24"/>
      <c r="F159" s="219"/>
      <c r="G159" s="219"/>
      <c r="H159" s="220"/>
      <c r="I159" s="219"/>
      <c r="J159" s="219"/>
      <c r="K159" s="221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03"/>
      <c r="AE159" s="203"/>
      <c r="AF159" s="203"/>
      <c r="AG159" s="203"/>
      <c r="AH159" s="203"/>
      <c r="AI159" s="203"/>
      <c r="AJ159" s="203"/>
    </row>
    <row r="160" spans="1:36" s="218" customFormat="1" ht="15.6" customHeight="1" x14ac:dyDescent="0.25">
      <c r="A160" s="217"/>
      <c r="B160" s="219"/>
      <c r="C160" s="219"/>
      <c r="D160" s="219"/>
      <c r="E160" s="24"/>
      <c r="F160" s="219"/>
      <c r="G160" s="219"/>
      <c r="H160" s="220"/>
      <c r="I160" s="219"/>
      <c r="J160" s="219"/>
      <c r="K160" s="221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03"/>
      <c r="AE160" s="203"/>
      <c r="AF160" s="203"/>
      <c r="AG160" s="203"/>
      <c r="AH160" s="203"/>
      <c r="AI160" s="203"/>
      <c r="AJ160" s="203"/>
    </row>
    <row r="161" spans="1:36" s="218" customFormat="1" ht="15.6" customHeight="1" x14ac:dyDescent="0.25">
      <c r="A161" s="217"/>
      <c r="B161" s="219"/>
      <c r="C161" s="219"/>
      <c r="D161" s="219"/>
      <c r="E161" s="24"/>
      <c r="F161" s="219"/>
      <c r="G161" s="219"/>
      <c r="H161" s="220"/>
      <c r="I161" s="219"/>
      <c r="J161" s="219"/>
      <c r="K161" s="221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03"/>
      <c r="AE161" s="203"/>
      <c r="AF161" s="203"/>
      <c r="AG161" s="203"/>
      <c r="AH161" s="203"/>
      <c r="AI161" s="203"/>
      <c r="AJ161" s="203"/>
    </row>
    <row r="162" spans="1:36" s="218" customFormat="1" ht="15.6" customHeight="1" x14ac:dyDescent="0.25">
      <c r="A162" s="217"/>
      <c r="B162" s="219"/>
      <c r="C162" s="219"/>
      <c r="D162" s="219"/>
      <c r="E162" s="24"/>
      <c r="F162" s="219"/>
      <c r="G162" s="219"/>
      <c r="H162" s="220"/>
      <c r="I162" s="219"/>
      <c r="J162" s="219"/>
      <c r="K162" s="221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03"/>
      <c r="AE162" s="203"/>
      <c r="AF162" s="203"/>
      <c r="AG162" s="203"/>
      <c r="AH162" s="203"/>
      <c r="AI162" s="203"/>
      <c r="AJ162" s="203"/>
    </row>
    <row r="163" spans="1:36" ht="15.6" customHeight="1" x14ac:dyDescent="0.25">
      <c r="AD163" s="203"/>
      <c r="AE163" s="203"/>
      <c r="AF163" s="203"/>
      <c r="AG163" s="203"/>
      <c r="AH163" s="203"/>
      <c r="AI163" s="203"/>
      <c r="AJ163" s="2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2022-12-21T22:43:06Z</dcterms:modified>
</cp:coreProperties>
</file>